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25" windowHeight="11025"/>
  </bookViews>
  <sheets>
    <sheet name="총괄표" sheetId="9" r:id="rId1"/>
    <sheet name="기본분야" sheetId="6" r:id="rId2"/>
    <sheet name="일반분야" sheetId="2" r:id="rId3"/>
    <sheet name="공통분야" sheetId="3" r:id="rId4"/>
  </sheets>
  <definedNames>
    <definedName name="_xlnm._FilterDatabase" localSheetId="2" hidden="1">일반분야!$A$2:$AA$129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3" l="1"/>
  <c r="E86" i="2" l="1"/>
  <c r="F86" i="2"/>
  <c r="F49" i="2"/>
  <c r="E60" i="2"/>
  <c r="F122" i="2" l="1"/>
  <c r="E122" i="2"/>
  <c r="F120" i="2"/>
  <c r="E120" i="2"/>
  <c r="F117" i="2"/>
  <c r="E117" i="2"/>
  <c r="F114" i="2"/>
  <c r="E114" i="2"/>
  <c r="F111" i="2"/>
  <c r="E111" i="2"/>
  <c r="F94" i="2"/>
  <c r="E94" i="2"/>
  <c r="F60" i="2"/>
  <c r="F42" i="2"/>
  <c r="E42" i="2"/>
  <c r="F39" i="2"/>
  <c r="E39" i="2"/>
  <c r="F37" i="2"/>
  <c r="E37" i="2"/>
  <c r="F35" i="2"/>
  <c r="E35" i="2"/>
  <c r="F32" i="2"/>
  <c r="E32" i="2"/>
  <c r="F30" i="2"/>
  <c r="E30" i="2"/>
  <c r="F27" i="2"/>
  <c r="F20" i="2"/>
  <c r="E20" i="2"/>
  <c r="F17" i="2"/>
  <c r="E17" i="2"/>
  <c r="F14" i="2"/>
  <c r="E14" i="2"/>
  <c r="F11" i="2"/>
  <c r="E11" i="2"/>
  <c r="F7" i="2"/>
  <c r="E7" i="2"/>
  <c r="F3" i="2"/>
  <c r="E3" i="2"/>
  <c r="E27" i="2"/>
  <c r="E49" i="2"/>
  <c r="F119" i="2"/>
  <c r="F116" i="2"/>
  <c r="F109" i="2"/>
  <c r="F107" i="2"/>
  <c r="F104" i="2"/>
  <c r="F102" i="2"/>
  <c r="F101" i="2"/>
  <c r="F97" i="2"/>
  <c r="F92" i="2"/>
  <c r="F90" i="2"/>
  <c r="F84" i="2"/>
  <c r="F82" i="2"/>
  <c r="F80" i="2"/>
  <c r="F76" i="2"/>
  <c r="F73" i="2"/>
  <c r="F71" i="2"/>
  <c r="F66" i="2"/>
  <c r="F63" i="2"/>
  <c r="F57" i="2"/>
  <c r="F45" i="2"/>
  <c r="F55" i="2"/>
  <c r="F25" i="2"/>
  <c r="E2" i="3" l="1"/>
  <c r="N35" i="2" l="1"/>
  <c r="M35" i="2"/>
  <c r="L35" i="2"/>
  <c r="K35" i="2"/>
  <c r="R30" i="2"/>
  <c r="Q30" i="2"/>
  <c r="P30" i="2"/>
  <c r="O30" i="2"/>
  <c r="N30" i="2"/>
  <c r="M30" i="2"/>
  <c r="L30" i="2"/>
  <c r="K30" i="2"/>
  <c r="R25" i="2"/>
  <c r="Q25" i="2"/>
  <c r="P25" i="2"/>
  <c r="O25" i="2"/>
  <c r="N25" i="2"/>
  <c r="M25" i="2"/>
  <c r="L25" i="2"/>
  <c r="K25" i="2"/>
  <c r="R20" i="2"/>
  <c r="Q20" i="2"/>
  <c r="P20" i="2"/>
  <c r="O20" i="2"/>
  <c r="N20" i="2"/>
  <c r="M20" i="2"/>
  <c r="L20" i="2"/>
  <c r="K20" i="2"/>
  <c r="R15" i="2"/>
  <c r="Q15" i="2"/>
  <c r="P15" i="2"/>
  <c r="O15" i="2"/>
  <c r="N15" i="2"/>
  <c r="M15" i="2"/>
  <c r="L15" i="2"/>
  <c r="K15" i="2"/>
  <c r="R10" i="2"/>
  <c r="Q10" i="2"/>
  <c r="P10" i="2"/>
  <c r="O10" i="2"/>
  <c r="N10" i="2"/>
  <c r="M10" i="2"/>
  <c r="L10" i="2"/>
  <c r="K10" i="2"/>
  <c r="B3" i="9" l="1"/>
  <c r="C3" i="9" s="1"/>
  <c r="F2" i="2"/>
  <c r="E2" i="2"/>
  <c r="B2" i="9" l="1"/>
  <c r="C2" i="9" s="1"/>
  <c r="C4" i="9" s="1"/>
  <c r="C5" i="9" s="1"/>
</calcChain>
</file>

<file path=xl/sharedStrings.xml><?xml version="1.0" encoding="utf-8"?>
<sst xmlns="http://schemas.openxmlformats.org/spreadsheetml/2006/main" count="375" uniqueCount="275">
  <si>
    <t>평가항목</t>
  </si>
  <si>
    <t>행정처분</t>
  </si>
  <si>
    <t>음식물 재사용</t>
  </si>
  <si>
    <t>비해당(-)</t>
  </si>
  <si>
    <t>- 해당사항 없음</t>
  </si>
  <si>
    <t>가점</t>
  </si>
  <si>
    <t>감점</t>
  </si>
  <si>
    <t>업소 내 동물출입 허용여부</t>
  </si>
  <si>
    <r>
      <rPr>
        <sz val="9"/>
        <color rgb="FF000000"/>
        <rFont val="맑은 고딕"/>
        <family val="3"/>
        <charset val="129"/>
      </rPr>
      <t>‧</t>
    </r>
    <r>
      <rPr>
        <sz val="9"/>
        <color rgb="FF000000"/>
        <rFont val="돋움"/>
        <family val="3"/>
        <charset val="129"/>
      </rPr>
      <t xml:space="preserve"> 사용 중이거나 사용목적으로 보관중인 튀김용 유지의 산가를 3.0이하로 관리하고 있음 </t>
    </r>
  </si>
  <si>
    <t>튀김용 유지의 산가관리</t>
    <phoneticPr fontId="1" type="noConversion"/>
  </si>
  <si>
    <t>식품용수로 지하수 사용유무</t>
    <phoneticPr fontId="1" type="noConversion"/>
  </si>
  <si>
    <t>연번</t>
    <phoneticPr fontId="1" type="noConversion"/>
  </si>
  <si>
    <t>분야</t>
    <phoneticPr fontId="1" type="noConversion"/>
  </si>
  <si>
    <t>2. 조리장</t>
    <phoneticPr fontId="1" type="noConversion"/>
  </si>
  <si>
    <t>3. 종사자 위생관리</t>
    <phoneticPr fontId="1" type="noConversion"/>
  </si>
  <si>
    <t>총점</t>
    <phoneticPr fontId="1" type="noConversion"/>
  </si>
  <si>
    <t>6. 소비자 만족도</t>
    <phoneticPr fontId="1" type="noConversion"/>
  </si>
  <si>
    <t>합계</t>
    <phoneticPr fontId="1" type="noConversion"/>
  </si>
  <si>
    <t>점수</t>
    <phoneticPr fontId="1" type="noConversion"/>
  </si>
  <si>
    <t>점수목록</t>
    <phoneticPr fontId="1" type="noConversion"/>
  </si>
  <si>
    <t>결과</t>
    <phoneticPr fontId="1" type="noConversion"/>
  </si>
  <si>
    <t>`</t>
    <phoneticPr fontId="1" type="noConversion"/>
  </si>
  <si>
    <t>총 취득 점수 및 판정</t>
    <phoneticPr fontId="1" type="noConversion"/>
  </si>
  <si>
    <t>적합</t>
    <phoneticPr fontId="1" type="noConversion"/>
  </si>
  <si>
    <t>부적합</t>
    <phoneticPr fontId="1" type="noConversion"/>
  </si>
  <si>
    <t>장기 근속자 근무여부
* 10년 이상(1점), 5년 이상(0.8점), 3년 이상(0.4점)</t>
    <phoneticPr fontId="1" type="noConversion"/>
  </si>
  <si>
    <t>비해당(-)</t>
    <phoneticPr fontId="1" type="noConversion"/>
  </si>
  <si>
    <t>평가기준</t>
    <phoneticPr fontId="1" type="noConversion"/>
  </si>
  <si>
    <r>
      <rPr>
        <sz val="9"/>
        <color rgb="FF000000"/>
        <rFont val="맑은 고딕"/>
        <family val="3"/>
        <charset val="129"/>
      </rPr>
      <t>‧</t>
    </r>
    <r>
      <rPr>
        <sz val="9"/>
        <color rgb="FF000000"/>
        <rFont val="돋움"/>
        <family val="3"/>
        <charset val="129"/>
      </rPr>
      <t xml:space="preserve"> 최근(신청일 기준) 3년간 식중독 발생 이력이 없음</t>
    </r>
    <phoneticPr fontId="1" type="noConversion"/>
  </si>
  <si>
    <r>
      <rPr>
        <sz val="9"/>
        <color rgb="FF000000"/>
        <rFont val="맑은 고딕"/>
        <family val="3"/>
        <charset val="129"/>
      </rPr>
      <t>‧</t>
    </r>
    <r>
      <rPr>
        <sz val="9"/>
        <color rgb="FF000000"/>
        <rFont val="돋움"/>
        <family val="3"/>
        <charset val="129"/>
      </rPr>
      <t xml:space="preserve"> 음식물을 재사용하지 않고 있음</t>
    </r>
    <phoneticPr fontId="1" type="noConversion"/>
  </si>
  <si>
    <r>
      <rPr>
        <sz val="9"/>
        <color rgb="FF000000"/>
        <rFont val="맑은 고딕"/>
        <family val="3"/>
        <charset val="129"/>
      </rPr>
      <t>‧</t>
    </r>
    <r>
      <rPr>
        <sz val="9"/>
        <color rgb="FF000000"/>
        <rFont val="돋움"/>
        <family val="3"/>
        <charset val="129"/>
      </rPr>
      <t xml:space="preserve"> 음식물을 재사용하지 않고 있다는 안내 게시물이 부착되어 있음 </t>
    </r>
    <phoneticPr fontId="1" type="noConversion"/>
  </si>
  <si>
    <t>개인위생관리 준수여부</t>
    <phoneticPr fontId="1" type="noConversion"/>
  </si>
  <si>
    <r>
      <rPr>
        <sz val="9"/>
        <color rgb="FF000000"/>
        <rFont val="맑은 고딕"/>
        <family val="3"/>
        <charset val="129"/>
      </rPr>
      <t>‧</t>
    </r>
    <r>
      <rPr>
        <sz val="9"/>
        <color rgb="FF000000"/>
        <rFont val="돋움"/>
        <family val="3"/>
        <charset val="129"/>
      </rPr>
      <t xml:space="preserve"> 종사자의 건강검진 일자를 준수하고 있음 </t>
    </r>
    <phoneticPr fontId="1" type="noConversion"/>
  </si>
  <si>
    <r>
      <rPr>
        <sz val="9"/>
        <color rgb="FF000000"/>
        <rFont val="맑은 고딕"/>
        <family val="3"/>
        <charset val="129"/>
      </rPr>
      <t>‧</t>
    </r>
    <r>
      <rPr>
        <sz val="9"/>
        <color rgb="FF000000"/>
        <rFont val="돋움"/>
        <family val="3"/>
        <charset val="129"/>
      </rPr>
      <t xml:space="preserve"> 종사자의 건강검진 기록을 목록화하여 관리하고 있음</t>
    </r>
    <phoneticPr fontId="1" type="noConversion"/>
  </si>
  <si>
    <r>
      <rPr>
        <sz val="9"/>
        <color rgb="FF000000"/>
        <rFont val="맑은 고딕"/>
        <family val="3"/>
        <charset val="129"/>
      </rPr>
      <t>‧</t>
    </r>
    <r>
      <rPr>
        <sz val="9"/>
        <color rgb="FF000000"/>
        <rFont val="돋움"/>
        <family val="3"/>
        <charset val="129"/>
      </rPr>
      <t xml:space="preserve"> 영업자 (또는 위생책임자)는 식품위생법에 따른 위생교육을 이수하였음(연1회)</t>
    </r>
    <phoneticPr fontId="1" type="noConversion"/>
  </si>
  <si>
    <t xml:space="preserve">식재료의 유통기한 준수  </t>
    <phoneticPr fontId="1" type="noConversion"/>
  </si>
  <si>
    <r>
      <rPr>
        <sz val="9"/>
        <color rgb="FF000000"/>
        <rFont val="맑은 고딕"/>
        <family val="3"/>
        <charset val="129"/>
      </rPr>
      <t>‧</t>
    </r>
    <r>
      <rPr>
        <sz val="9"/>
        <color rgb="FF000000"/>
        <rFont val="돋움"/>
        <family val="3"/>
        <charset val="129"/>
      </rPr>
      <t xml:space="preserve"> 식품등의 표시사항이 있는 식재료를 사용하고 있음 </t>
    </r>
    <phoneticPr fontId="1" type="noConversion"/>
  </si>
  <si>
    <r>
      <rPr>
        <sz val="9"/>
        <color rgb="FF000000"/>
        <rFont val="맑은 고딕"/>
        <family val="3"/>
        <charset val="129"/>
      </rPr>
      <t>‧</t>
    </r>
    <r>
      <rPr>
        <sz val="9"/>
        <color rgb="FF000000"/>
        <rFont val="돋움"/>
        <family val="3"/>
        <charset val="129"/>
      </rPr>
      <t xml:space="preserve"> 유통기한이 경과된 원료 또는 완제품을 보관하거나 이를 음식물 조리에 사용하지 않음</t>
    </r>
    <phoneticPr fontId="1" type="noConversion"/>
  </si>
  <si>
    <t>식품용 기구 사용여부</t>
    <phoneticPr fontId="1" type="noConversion"/>
  </si>
  <si>
    <r>
      <rPr>
        <sz val="9"/>
        <color rgb="FF000000"/>
        <rFont val="맑은 고딕"/>
        <family val="3"/>
        <charset val="129"/>
      </rPr>
      <t>‧</t>
    </r>
    <r>
      <rPr>
        <sz val="9"/>
        <color rgb="FF000000"/>
        <rFont val="돋움"/>
        <family val="3"/>
        <charset val="129"/>
      </rPr>
      <t xml:space="preserve"> 식품용으로 적합한 기구용기를 사용하고 있음</t>
    </r>
    <phoneticPr fontId="1" type="noConversion"/>
  </si>
  <si>
    <t>칼/도마 구분사용</t>
    <phoneticPr fontId="1" type="noConversion"/>
  </si>
  <si>
    <r>
      <rPr>
        <sz val="9"/>
        <color rgb="FF000000"/>
        <rFont val="맑은 고딕"/>
        <family val="3"/>
        <charset val="129"/>
      </rPr>
      <t>‧</t>
    </r>
    <r>
      <rPr>
        <sz val="9"/>
        <color rgb="FF000000"/>
        <rFont val="돋움"/>
        <family val="3"/>
        <charset val="129"/>
      </rPr>
      <t xml:space="preserve"> 칼</t>
    </r>
    <r>
      <rPr>
        <sz val="9"/>
        <color rgb="FF000000"/>
        <rFont val="맑은 고딕 Semilight"/>
        <family val="3"/>
        <charset val="129"/>
      </rPr>
      <t>‧</t>
    </r>
    <r>
      <rPr>
        <sz val="9"/>
        <color rgb="FF000000"/>
        <rFont val="돋움"/>
        <family val="3"/>
        <charset val="129"/>
      </rPr>
      <t>도마는 어류, 육류, 채소류 등으로 구분하여 사용되고 있음</t>
    </r>
    <phoneticPr fontId="1" type="noConversion"/>
  </si>
  <si>
    <r>
      <rPr>
        <sz val="9"/>
        <color rgb="FF000000"/>
        <rFont val="맑은 고딕"/>
        <family val="3"/>
        <charset val="129"/>
      </rPr>
      <t>‧</t>
    </r>
    <r>
      <rPr>
        <sz val="9"/>
        <color rgb="FF000000"/>
        <rFont val="돋움"/>
        <family val="3"/>
        <charset val="129"/>
      </rPr>
      <t xml:space="preserve"> 사용 후 교차오염되지 않도록 분리하여 보관하고 있음 </t>
    </r>
    <phoneticPr fontId="1" type="noConversion"/>
  </si>
  <si>
    <t>세척·살균·소독제 등의 별도보관 및 관리</t>
    <phoneticPr fontId="1" type="noConversion"/>
  </si>
  <si>
    <r>
      <rPr>
        <sz val="9"/>
        <color rgb="FF000000"/>
        <rFont val="맑은 고딕"/>
        <family val="3"/>
        <charset val="129"/>
      </rPr>
      <t>‧</t>
    </r>
    <r>
      <rPr>
        <sz val="9"/>
        <color rgb="FF000000"/>
        <rFont val="돋움"/>
        <family val="3"/>
        <charset val="129"/>
      </rPr>
      <t xml:space="preserve"> 세척·살균·소독제 등은 식품과 구분하여 환기가 잘 되는 곳에 보관·관리되고  있음</t>
    </r>
    <phoneticPr fontId="1" type="noConversion"/>
  </si>
  <si>
    <r>
      <rPr>
        <sz val="9"/>
        <color rgb="FF000000"/>
        <rFont val="맑은 고딕"/>
        <family val="3"/>
        <charset val="129"/>
      </rPr>
      <t>‧</t>
    </r>
    <r>
      <rPr>
        <sz val="9"/>
        <color rgb="FF000000"/>
        <rFont val="돋움"/>
        <family val="3"/>
        <charset val="129"/>
      </rPr>
      <t xml:space="preserve"> 세척제, 소독제는 관련 규정에 적합한 제품을 사용하고 있음</t>
    </r>
    <phoneticPr fontId="1" type="noConversion"/>
  </si>
  <si>
    <t>원료 등의 보관 기준 준수</t>
    <phoneticPr fontId="1" type="noConversion"/>
  </si>
  <si>
    <r>
      <rPr>
        <sz val="9"/>
        <color rgb="FF000000"/>
        <rFont val="맑은 고딕"/>
        <family val="3"/>
        <charset val="129"/>
      </rPr>
      <t>‧</t>
    </r>
    <r>
      <rPr>
        <sz val="9"/>
        <color rgb="FF000000"/>
        <rFont val="돋움"/>
        <family val="3"/>
        <charset val="129"/>
      </rPr>
      <t xml:space="preserve"> 원재료(식품등)는 정해진 기준에 따라 보관 저장하고 있음</t>
    </r>
    <phoneticPr fontId="1" type="noConversion"/>
  </si>
  <si>
    <r>
      <rPr>
        <sz val="9"/>
        <color rgb="FF000000"/>
        <rFont val="맑은 고딕"/>
        <family val="3"/>
        <charset val="129"/>
      </rPr>
      <t>‧</t>
    </r>
    <r>
      <rPr>
        <sz val="9"/>
        <color rgb="FF000000"/>
        <rFont val="돋움"/>
        <family val="3"/>
        <charset val="129"/>
      </rPr>
      <t xml:space="preserve"> 지하수를 식품용수로 사용하는 경우에는 「식품위생법」에 규정한 수질검사를 실시하고 있음</t>
    </r>
    <phoneticPr fontId="1" type="noConversion"/>
  </si>
  <si>
    <t>비해당</t>
    <phoneticPr fontId="1" type="noConversion"/>
  </si>
  <si>
    <t>천장, 벽, 바닥의 청결상태</t>
    <phoneticPr fontId="1" type="noConversion"/>
  </si>
  <si>
    <t>1. 객석/객실</t>
    <phoneticPr fontId="1" type="noConversion"/>
  </si>
  <si>
    <t>- 거미줄, 곰팡이 등이 없음</t>
    <phoneticPr fontId="1" type="noConversion"/>
  </si>
  <si>
    <t>- 천장에는 빗물이 새거나, 샌 흔적, 응결수 흔적이 없음</t>
    <phoneticPr fontId="1" type="noConversion"/>
  </si>
  <si>
    <t>- 해당사항 없음</t>
    <phoneticPr fontId="1" type="noConversion"/>
  </si>
  <si>
    <t>환기시설 등 설치 및 관리상태</t>
    <phoneticPr fontId="1" type="noConversion"/>
  </si>
  <si>
    <t>- 환기시설(환풍구, 환기구 등), 선풍기, 에어컨, 온풍기 등이 정상 작동함</t>
    <phoneticPr fontId="1" type="noConversion"/>
  </si>
  <si>
    <t xml:space="preserve">- 먼지, 이물질, 찌꺼기 등이 없이 깨끗하게 청소되어 있으며 청결하게 관리되고 있음  </t>
    <phoneticPr fontId="1" type="noConversion"/>
  </si>
  <si>
    <t>- 사용하지 않는 기기는 먼지가 끼지 않도록 덮개 등을 씌워 보관하고 있음</t>
    <phoneticPr fontId="1" type="noConversion"/>
  </si>
  <si>
    <t>- 자연환기 등으로 환기시설이 필요하지 않음</t>
    <phoneticPr fontId="1" type="noConversion"/>
  </si>
  <si>
    <t>창문, 창문틀, 커튼 등 관리상태</t>
    <phoneticPr fontId="1" type="noConversion"/>
  </si>
  <si>
    <t>- 창문, 창문틀, 커튼 등이 파손·훼손되어 있지 않음</t>
    <phoneticPr fontId="1" type="noConversion"/>
  </si>
  <si>
    <t>- 창문, 창문틀, 커튼 등이 청결한 상태를 유지하고 있음</t>
    <phoneticPr fontId="1" type="noConversion"/>
  </si>
  <si>
    <r>
      <t>객석</t>
    </r>
    <r>
      <rPr>
        <sz val="9"/>
        <rFont val="맑은 고딕 Semilight"/>
        <family val="3"/>
        <charset val="129"/>
      </rPr>
      <t>‧</t>
    </r>
    <r>
      <rPr>
        <sz val="9"/>
        <rFont val="돋움"/>
        <family val="3"/>
        <charset val="129"/>
      </rPr>
      <t xml:space="preserve">객실과의 방충, 방서 유지상태 </t>
    </r>
    <phoneticPr fontId="1" type="noConversion"/>
  </si>
  <si>
    <t>- 업소 내(객석, 객실 등)에 쥐, 바퀴벌레 등의 서식흔적이 없음</t>
    <phoneticPr fontId="1" type="noConversion"/>
  </si>
  <si>
    <t>- 방충·방서의 관리를 통하여 청결한 상태를 유지하고 있음</t>
    <phoneticPr fontId="1" type="noConversion"/>
  </si>
  <si>
    <t>식탁 의자 등 청결상태</t>
    <phoneticPr fontId="1" type="noConversion"/>
  </si>
  <si>
    <t xml:space="preserve">- 오물, 이물질, 먼지, 얼룩 등이 없이 청결함 </t>
    <phoneticPr fontId="1" type="noConversion"/>
  </si>
  <si>
    <t xml:space="preserve">- 식탁 하단 부위, 의자 등이 청결함 </t>
    <phoneticPr fontId="1" type="noConversion"/>
  </si>
  <si>
    <t>음용수 관리여부</t>
    <phoneticPr fontId="1" type="noConversion"/>
  </si>
  <si>
    <t>- 음용수 시설(정수기, 식수대 등)은 정기적으로 점검·정비를 함</t>
    <phoneticPr fontId="1" type="noConversion"/>
  </si>
  <si>
    <t>- 정수기 추출구(코크)에 이물이 없이 청결함</t>
    <phoneticPr fontId="1" type="noConversion"/>
  </si>
  <si>
    <t>- 식수병이 찌그러지지 않고 얼룩 없이 청결하게 관리되고 있음</t>
    <phoneticPr fontId="1" type="noConversion"/>
  </si>
  <si>
    <t>- 지하수를 식품용수 등으로 사용하는 경우 잔류 염소량을 측정하고 있음  (소독 효과를 입증하는 경우에는 다른 방법 가능)</t>
    <phoneticPr fontId="1" type="noConversion"/>
  </si>
  <si>
    <t>행주 및 걸레 관리상태</t>
    <phoneticPr fontId="1" type="noConversion"/>
  </si>
  <si>
    <t>- 행주와 걸레를 구분하여 보관 및 사용하고 있음</t>
    <phoneticPr fontId="1" type="noConversion"/>
  </si>
  <si>
    <t xml:space="preserve">- 행주와 걸레는 청결하게 유지·관리되고 있음 </t>
    <phoneticPr fontId="1" type="noConversion"/>
  </si>
  <si>
    <t>냅킨통, 소스통 등의 청결상태, 정리정돈 여부</t>
    <phoneticPr fontId="1" type="noConversion"/>
  </si>
  <si>
    <t xml:space="preserve">- 소스통, 양념통에 소분일자를 표시하고 있음 </t>
    <phoneticPr fontId="1" type="noConversion"/>
  </si>
  <si>
    <t xml:space="preserve">- 냅킨통, 소스통, 양념통 등의 내·외부가 청결함 </t>
    <phoneticPr fontId="1" type="noConversion"/>
  </si>
  <si>
    <t>(샐러드바 및 판매대 등) 식재료 보호 덮개 청결도</t>
    <phoneticPr fontId="1" type="noConversion"/>
  </si>
  <si>
    <t xml:space="preserve">- 덮개, 진열 케이스가 구비되어 있으며 청결하게 관리되고 있음 </t>
    <phoneticPr fontId="1" type="noConversion"/>
  </si>
  <si>
    <t>- 샐러드바(판매대, 셀프서비스)를 운영하고 있지 않음</t>
    <phoneticPr fontId="1" type="noConversion"/>
  </si>
  <si>
    <t>(샐러드바 및 판매대 등) 집기 및 주변 청결관리</t>
    <phoneticPr fontId="1" type="noConversion"/>
  </si>
  <si>
    <t>- 주변은 청결하고 관리되고 있음</t>
    <phoneticPr fontId="1" type="noConversion"/>
  </si>
  <si>
    <t>(샐러드바  및 판매대 등) 메뉴별 온도관리</t>
    <phoneticPr fontId="1" type="noConversion"/>
  </si>
  <si>
    <t>- 냉장(0~10 ℃), 냉동(-18 ℃ 이하) 또는 온장(60 ℃ 이상)이 요구되는 메뉴는 보관온도를 준수하고 있음   (*각 메뉴별 1, 판매대에 한함)</t>
    <phoneticPr fontId="1" type="noConversion"/>
  </si>
  <si>
    <t>(샐러드바  및 판매대 등 ) 신선한 식재료 제공 여부</t>
    <phoneticPr fontId="1" type="noConversion"/>
  </si>
  <si>
    <t>손소독제 및 물수건 제공여부</t>
    <phoneticPr fontId="1" type="noConversion"/>
  </si>
  <si>
    <t>- 식재료가 소량씩 자주 제공됨 (샐러드바, 셀프서비스대에 한함)</t>
    <phoneticPr fontId="1" type="noConversion"/>
  </si>
  <si>
    <t xml:space="preserve">- 손소독제를 제공하고 있음 </t>
    <phoneticPr fontId="1" type="noConversion"/>
  </si>
  <si>
    <t xml:space="preserve">- 청결한 물수건을 제공하고 있음 </t>
    <phoneticPr fontId="1" type="noConversion"/>
  </si>
  <si>
    <t>쓰레기통의 청결상태</t>
    <phoneticPr fontId="1" type="noConversion"/>
  </si>
  <si>
    <t xml:space="preserve">- 청결하게 관리하고 있음 </t>
    <phoneticPr fontId="1" type="noConversion"/>
  </si>
  <si>
    <t xml:space="preserve">- 객석의 쓰레기통에 덮개가 있음 </t>
    <phoneticPr fontId="1" type="noConversion"/>
  </si>
  <si>
    <t>- 쓰레기통을 비치하지 않음</t>
    <phoneticPr fontId="1" type="noConversion"/>
  </si>
  <si>
    <t>- 환풍장치가 정상적으로 작동되고 있음</t>
    <phoneticPr fontId="1" type="noConversion"/>
  </si>
  <si>
    <t xml:space="preserve">- 음식물을 조리하는 곳(도마 및 가스레인지 등) 위에 있는 곳은 이물질이나 먼지 등이 없이 청결함 </t>
    <phoneticPr fontId="1" type="noConversion"/>
  </si>
  <si>
    <t>후드장치의 설치 및 청결상태</t>
    <phoneticPr fontId="1" type="noConversion"/>
  </si>
  <si>
    <t>- 후드장치가 정상적으로 작동되고 있음</t>
    <phoneticPr fontId="1" type="noConversion"/>
  </si>
  <si>
    <t>- 응결수가 식품에 직접 떨어지지 않는 구조로 설치되어 있음</t>
    <phoneticPr fontId="1" type="noConversion"/>
  </si>
  <si>
    <t xml:space="preserve">- 튀김기, 부침기 등 기름을 취급하는 기구 위 후드에 기름입자 제거용 필터가 설치되었음 </t>
    <phoneticPr fontId="1" type="noConversion"/>
  </si>
  <si>
    <t>- 후드내 응결수, 응집 흔적 등이 없이 청결함</t>
    <phoneticPr fontId="1" type="noConversion"/>
  </si>
  <si>
    <t xml:space="preserve">- 후드장치의 외부가 청결함 </t>
    <phoneticPr fontId="1" type="noConversion"/>
  </si>
  <si>
    <t>배수시설 및 바닥의 관리 상태</t>
    <phoneticPr fontId="1" type="noConversion"/>
  </si>
  <si>
    <t>선풍기, 냉방기 등의 청결상태</t>
    <phoneticPr fontId="1" type="noConversion"/>
  </si>
  <si>
    <t>식품 보관공간의 관리상태</t>
    <phoneticPr fontId="1" type="noConversion"/>
  </si>
  <si>
    <t xml:space="preserve"> - 자연환기 또는 환풍장치 등으로 후드 장치가 필요하지 않음</t>
    <phoneticPr fontId="1" type="noConversion"/>
  </si>
  <si>
    <t xml:space="preserve">- 배수시설 및 트렌치는 덮개가 설치되어 있음 </t>
    <phoneticPr fontId="1" type="noConversion"/>
  </si>
  <si>
    <t xml:space="preserve">- 바닥은 내수처리가 되어 있어 위생적임 </t>
    <phoneticPr fontId="1" type="noConversion"/>
  </si>
  <si>
    <t xml:space="preserve">- 선풍기, 에어컨, 온풍기 등에 먼지, 이물질, 찌꺼기 등이 없이 깨끗하게 청소되어 있음 </t>
    <phoneticPr fontId="1" type="noConversion"/>
  </si>
  <si>
    <t xml:space="preserve">- 사용하지 않는 기기는 먼지가 끼지 않도록 덮개 등을 씌워 보관하고 있음 </t>
    <phoneticPr fontId="1" type="noConversion"/>
  </si>
  <si>
    <t>- 식품보관 공간에 거미줄, 오물, 쓰레기, 이물, 곰팡이 등이 없고 청결함</t>
    <phoneticPr fontId="1" type="noConversion"/>
  </si>
  <si>
    <t xml:space="preserve">- 식품의 보관상태는 깨끗하고 정리정돈이 잘 되어있음 </t>
    <phoneticPr fontId="1" type="noConversion"/>
  </si>
  <si>
    <t xml:space="preserve">- 식재료를 지정된 장소의 바닥에서 이격시켜 보관하고 있음 </t>
    <phoneticPr fontId="1" type="noConversion"/>
  </si>
  <si>
    <t>냉장·냉동고의  청결관리 등 여부</t>
    <phoneticPr fontId="1" type="noConversion"/>
  </si>
  <si>
    <t xml:space="preserve">- 냉장·냉동고에 응결수, 성에가 없는 등 내부는 청결히 관리되고 있음 </t>
    <phoneticPr fontId="1" type="noConversion"/>
  </si>
  <si>
    <t xml:space="preserve">- 문의 고무 패킹이 훼손되어 있지 않고, 문 외관 등이 부식되지 않고 청결하게 관리되고 있음 </t>
    <phoneticPr fontId="1" type="noConversion"/>
  </si>
  <si>
    <t>냉장·냉동고 내 식재료 보관방법 준수 및 관리 등 여부</t>
    <phoneticPr fontId="1" type="noConversion"/>
  </si>
  <si>
    <t xml:space="preserve">- 익힌 음식(전처리식품, 반조리식품)은 상단에, 날 음식(원재료)은 하단에 구분하여 보관하는 등 교차오염 방지를 위한 관리를 하고 있음 </t>
    <phoneticPr fontId="1" type="noConversion"/>
  </si>
  <si>
    <t>- 외포장 박스를 제거 후 보관하고 있음</t>
    <phoneticPr fontId="1" type="noConversion"/>
  </si>
  <si>
    <t>- 선입·선출이 가능하도록 보관·관리하고 있음</t>
    <phoneticPr fontId="1" type="noConversion"/>
  </si>
  <si>
    <t>냉동식품의 해동방법 및 보관상태</t>
    <phoneticPr fontId="1" type="noConversion"/>
  </si>
  <si>
    <t>원재료, 전처리식품, 반조리식품 등의 보관상태</t>
    <phoneticPr fontId="1" type="noConversion"/>
  </si>
  <si>
    <t>- 달걀, 두부, 생선 등을 냉장 보관하고 있음</t>
    <phoneticPr fontId="1" type="noConversion"/>
  </si>
  <si>
    <t xml:space="preserve">- 전처리식품, 반조리식품은 밀폐하여 보관하고 있음 </t>
    <phoneticPr fontId="1" type="noConversion"/>
  </si>
  <si>
    <t>원·부재료의 세척·소독여부 등</t>
    <phoneticPr fontId="1" type="noConversion"/>
  </si>
  <si>
    <t>- 채소·과일류는 세척·소독을 하고 있음</t>
    <phoneticPr fontId="1" type="noConversion"/>
  </si>
  <si>
    <t>- 종사자는 세척·소독제의 사용법을 인지하고 있음</t>
    <phoneticPr fontId="1" type="noConversion"/>
  </si>
  <si>
    <t>- 세척·소독제의 표시가 훼손되어 있지 않음</t>
    <phoneticPr fontId="1" type="noConversion"/>
  </si>
  <si>
    <t>소분하여 사용하는 양념통의 위생관리 및 제품 표시 여부</t>
    <phoneticPr fontId="1" type="noConversion"/>
  </si>
  <si>
    <t>- 양념통의 표면이 오물이나 이물질이 묻어있지 않고 청결함</t>
    <phoneticPr fontId="1" type="noConversion"/>
  </si>
  <si>
    <t>- 양념통 별로 제품명, 소분일, 유통기한 등이 표시되어있음</t>
    <phoneticPr fontId="1" type="noConversion"/>
  </si>
  <si>
    <t>손세척 및 소독 용품 구비여부</t>
    <phoneticPr fontId="1" type="noConversion"/>
  </si>
  <si>
    <t xml:space="preserve">- 조리장 내에 별도의 손세척·소독 시설 (또는 손소독제, 손세정제, 손건조용품 등)을 구비하고 있음 </t>
    <phoneticPr fontId="1" type="noConversion"/>
  </si>
  <si>
    <t>- 손세척 시설, 용품 등이 청결하게 유지·관리되고 있음</t>
    <phoneticPr fontId="1" type="noConversion"/>
  </si>
  <si>
    <t>수족관의 청결 및 관리상태</t>
    <phoneticPr fontId="1" type="noConversion"/>
  </si>
  <si>
    <t>- 수족관이 청결하게 유지되고 있음</t>
    <phoneticPr fontId="1" type="noConversion"/>
  </si>
  <si>
    <t>- 수족관의 거품제거, 정수 등의 목적으로 사용되는 물질은 식품원료 또는 식품첨가물에 적합한 것을 사용하고 있음</t>
    <phoneticPr fontId="1" type="noConversion"/>
  </si>
  <si>
    <t>폐기물기구 청결관리</t>
    <phoneticPr fontId="1" type="noConversion"/>
  </si>
  <si>
    <t>- 잔반용 쓰레기통과 일반 쓰레기통이 용도에 따라 구분 사용함</t>
    <phoneticPr fontId="1" type="noConversion"/>
  </si>
  <si>
    <t xml:space="preserve">- 뚜껑이 있는 쓰레기통을 구비함 </t>
    <phoneticPr fontId="1" type="noConversion"/>
  </si>
  <si>
    <t>- 내수성 자재의 쓰레기통을 구비하고 파손된 곳이 없음</t>
    <phoneticPr fontId="1" type="noConversion"/>
  </si>
  <si>
    <t>- 쓰레기가 넘치지 않고 쓰레기통 및 주변이 청결함</t>
    <phoneticPr fontId="1" type="noConversion"/>
  </si>
  <si>
    <t>위생책임자 지정여부</t>
    <phoneticPr fontId="1" type="noConversion"/>
  </si>
  <si>
    <t xml:space="preserve">- 자체적으로 위생책임자를 지정하여 운영하고 있음 </t>
    <phoneticPr fontId="1" type="noConversion"/>
  </si>
  <si>
    <t>위생교육 실시 여부</t>
    <phoneticPr fontId="1" type="noConversion"/>
  </si>
  <si>
    <t>- 자체적으로 종사자를 위한 위생교육(월 1회 이상)을 실시하고 있음</t>
    <phoneticPr fontId="1" type="noConversion"/>
  </si>
  <si>
    <t>- 교육실시 내용 등을 문서화하고, 책임자가 주기적으로(월 1회 이상) 확인하고 있음</t>
    <phoneticPr fontId="1" type="noConversion"/>
  </si>
  <si>
    <t>조리자의 개인위생 및 위생복 등 관리 상태</t>
    <phoneticPr fontId="1" type="noConversion"/>
  </si>
  <si>
    <t>- 조리자는 개인위생(두발, 손톱)이 청결한 상태를 유지하고 있음</t>
    <phoneticPr fontId="1" type="noConversion"/>
  </si>
  <si>
    <t>- 조리자가 사용하는 위생복, 위생마스크, 장갑 등이 청결하게 보관·관리되고 있음</t>
    <phoneticPr fontId="1" type="noConversion"/>
  </si>
  <si>
    <t>- 조리자는 위생복을 외출복과 구분하여 착용함</t>
    <phoneticPr fontId="1" type="noConversion"/>
  </si>
  <si>
    <t>화장실 청결상태</t>
    <phoneticPr fontId="1" type="noConversion"/>
  </si>
  <si>
    <t xml:space="preserve">- 화장실은 청결하게 유지되고 있으며, 담당을 지정하여 관리하고 있음 </t>
    <phoneticPr fontId="1" type="noConversion"/>
  </si>
  <si>
    <t xml:space="preserve">- 화장실 내부의 환기가 적절히 되고 있음 </t>
    <phoneticPr fontId="1" type="noConversion"/>
  </si>
  <si>
    <t>손세척·건조용품 등 비치</t>
    <phoneticPr fontId="1" type="noConversion"/>
  </si>
  <si>
    <t>- 손세척 용품 (손소독제 또는 비누 등) 구비되어 있음</t>
    <phoneticPr fontId="1" type="noConversion"/>
  </si>
  <si>
    <t>- 손 건조용품(전기건조기, 티슈 등)이 구비되어 있음</t>
    <phoneticPr fontId="1" type="noConversion"/>
  </si>
  <si>
    <t>5. 영업자 의식</t>
    <phoneticPr fontId="1" type="noConversion"/>
  </si>
  <si>
    <t>4. 화장실</t>
    <phoneticPr fontId="1" type="noConversion"/>
  </si>
  <si>
    <t>장식용 식품 등(무 또는 천사채 등)의 위생관리 여부</t>
    <phoneticPr fontId="1" type="noConversion"/>
  </si>
  <si>
    <t>- 장식용 식품 등(무, 천사채 등)을 재사용하지 않음</t>
    <phoneticPr fontId="1" type="noConversion"/>
  </si>
  <si>
    <t>- 장식용 기구(옥돌 등)를 청결하게 유지·관리하고 있음</t>
    <phoneticPr fontId="1" type="noConversion"/>
  </si>
  <si>
    <t>건물 주위 환경 청결상태</t>
    <phoneticPr fontId="1" type="noConversion"/>
  </si>
  <si>
    <t>- 마당, 주차장, 현관입구 등을 포함한 건물 주변이 잘 정리 정돈되어 청결함</t>
    <phoneticPr fontId="1" type="noConversion"/>
  </si>
  <si>
    <t>개방형 주방을 운영하고 있음</t>
    <phoneticPr fontId="1" type="noConversion"/>
  </si>
  <si>
    <t>덜어먹는 기구 구비 여부</t>
    <phoneticPr fontId="1" type="noConversion"/>
  </si>
  <si>
    <t>- 덜어먹을 수 있는 기구를 제공하고 있음</t>
    <phoneticPr fontId="1" type="noConversion"/>
  </si>
  <si>
    <t>메뉴별 식품 알레르기 정보 게시여부</t>
    <phoneticPr fontId="1" type="noConversion"/>
  </si>
  <si>
    <t xml:space="preserve">- 식품 등의 표시기준」에 따른 알레르기 유발물질을 소비자들이 쉽게 알아 볼 수 있도록 모두 표기하고 있음 </t>
    <phoneticPr fontId="1" type="noConversion"/>
  </si>
  <si>
    <t>- 배달을 하고 있지 않음</t>
    <phoneticPr fontId="1" type="noConversion"/>
  </si>
  <si>
    <t>식품관련 및 국가기관 자격증 소지자의 고용여부 (의무업소 해당 없음)</t>
    <phoneticPr fontId="1" type="noConversion"/>
  </si>
  <si>
    <r>
      <t xml:space="preserve">자체 위생관리 기준 운영 여부
(개인위생, 객석/객실 </t>
    </r>
    <r>
      <rPr>
        <sz val="9"/>
        <color rgb="FF000000"/>
        <rFont val="맑은 고딕 Semilight"/>
        <family val="3"/>
        <charset val="129"/>
      </rPr>
      <t>‧</t>
    </r>
    <r>
      <rPr>
        <sz val="9"/>
        <color rgb="FF000000"/>
        <rFont val="돋움"/>
        <family val="3"/>
        <charset val="129"/>
      </rPr>
      <t xml:space="preserve"> 조리장위생 각 1점)</t>
    </r>
    <phoneticPr fontId="1" type="noConversion"/>
  </si>
  <si>
    <t>메뉴설명이 포함된 외국어 메뉴판 또는 점자 메뉴판 구비여부</t>
    <phoneticPr fontId="1" type="noConversion"/>
  </si>
  <si>
    <t>&lt; 평가점수(①) &gt;
각 항목에 대한 항목별 점수를 합산하여 총점 100점 만점으로 환산*함(단, 비해당 항목이 있는 경우에는 총 점수에서 제외하여 계산)
* 소수점 첫째자리에서 반올림하여 정수로 계산</t>
    <phoneticPr fontId="1" type="noConversion"/>
  </si>
  <si>
    <t>&lt; 평가점수(②) &gt;
 각 공통분야 해당점수를 합산하여 계산함
* 소수점 첫째자리에서 반올림하여 정수로 계산</t>
    <phoneticPr fontId="1" type="noConversion"/>
  </si>
  <si>
    <t>&lt; 총 평가점수(③) &gt;
 일반분야의 취득점수를 100점으로 환산한 점수(①)에 가·감점 항목의 취득점수(②)를 합산하여 계산함</t>
    <phoneticPr fontId="1" type="noConversion"/>
  </si>
  <si>
    <t>우수</t>
    <phoneticPr fontId="1" type="noConversion"/>
  </si>
  <si>
    <t>좋음</t>
    <phoneticPr fontId="1" type="noConversion"/>
  </si>
  <si>
    <t>등급목록</t>
    <phoneticPr fontId="1" type="noConversion"/>
  </si>
  <si>
    <t xml:space="preserve">- 냉동식품의 해동방법을 준수하고 있음[해동방법은 냉장해동, 유수해동(흐르는 물을 이용하여 해동), 전자레인지 해동(바로 조리할 식품인 경우에 해당)] </t>
    <phoneticPr fontId="1" type="noConversion"/>
  </si>
  <si>
    <t>- 해동 중인 식품은 ‘해동 중’ 등의 표시를 하고 있으며 다른 식품과 교차오염이 되지 않도록 관리</t>
    <phoneticPr fontId="1" type="noConversion"/>
  </si>
  <si>
    <t>- 해동 후 바로 사용하지 않는 경우 조리 시까지 냉장 보관</t>
    <phoneticPr fontId="1" type="noConversion"/>
  </si>
  <si>
    <t xml:space="preserve">- 한 번 해동한 식품의 경우 재냉동 하고 있지 않음 </t>
    <phoneticPr fontId="1" type="noConversion"/>
  </si>
  <si>
    <t>총 평가점수에 따라 위생등급을 지정함
(90 점 이상 : 매우 우수, 85점 이상 90점 미만 : 우수, 80점 이상 85점 미만 : 좋음, 80점 미만 : 보류)</t>
    <phoneticPr fontId="1" type="noConversion"/>
  </si>
  <si>
    <t>- 집기는 세척·소독을 하고 있음</t>
    <phoneticPr fontId="1" type="noConversion"/>
  </si>
  <si>
    <t>- 이물, 먼지, 죽은 곤충(조명기구 주변) 등이 묻어있지 않고 청결함</t>
    <phoneticPr fontId="1" type="noConversion"/>
  </si>
  <si>
    <t>환풍장치의 설치 및 천장, 조명장치의 청결상태</t>
    <phoneticPr fontId="1" type="noConversion"/>
  </si>
  <si>
    <t>- 내부 천장에 빗물이 새거나, 천장과 조명장치가 파손된 곳이 없음</t>
    <phoneticPr fontId="1" type="noConversion"/>
  </si>
  <si>
    <t>- 벽, 채광시설(창문)이 파손되지 않고, 해충 등의 유입을 차단할 수 있는 방충 시설이 구비되어 있으며 정상적으로 작동·관리되고 있음</t>
    <phoneticPr fontId="1" type="noConversion"/>
  </si>
  <si>
    <t>- 벽과 채광시설(창문)에 거미줄, 곰팡이 등이 없고 청결하며, 빗물이 새지 않음</t>
    <phoneticPr fontId="1" type="noConversion"/>
  </si>
  <si>
    <t>- 바닥은 고이는 물 없이 마른 상태가 유지되며 기름, 음식물, 찌꺼기 등이 없이 청결함</t>
    <phoneticPr fontId="1" type="noConversion"/>
  </si>
  <si>
    <t>- 선풍기, 냉방기를 설치하지 않음(단, 일정온도로 관리되고 있는 경우에 한함)</t>
    <phoneticPr fontId="1" type="noConversion"/>
  </si>
  <si>
    <t>기기, 선반, 식기, 도구 등의  위생관리
(객석·객실 포함)</t>
    <phoneticPr fontId="1" type="noConversion"/>
  </si>
  <si>
    <t>- 소독 시설 등은 정상적으로 작동하고 있으며 관리를 하고 있음</t>
    <phoneticPr fontId="1" type="noConversion"/>
  </si>
  <si>
    <t xml:space="preserve">- 기기, 선반, 식기 및 도구의 올바른 소독방법을 수립하여 실시하고 있음(자외선, 열탕 등) </t>
    <phoneticPr fontId="1" type="noConversion"/>
  </si>
  <si>
    <t>- 세척·소독이 완료된 기기, 선반, 식기 및 도구 등은 교차오염 방지를 위하여 위생적으로 관리하고 있음</t>
    <phoneticPr fontId="1" type="noConversion"/>
  </si>
  <si>
    <t>- 기기, 선반, 식기 및 도구는 청결하게 관리하고 있음 (기기, 선반, 식기, 도구 각 1점)</t>
    <phoneticPr fontId="1" type="noConversion"/>
  </si>
  <si>
    <t>- 수저통은 덮개, 뚜껑 등을 구비하고 있고 청결하게 관리하고 있음</t>
    <phoneticPr fontId="1" type="noConversion"/>
  </si>
  <si>
    <t>조리식품 등의 보관상태</t>
    <phoneticPr fontId="1" type="noConversion"/>
  </si>
  <si>
    <t xml:space="preserve">- 차갑게 보관되는 조리음식은 10 ℃ 이하에서 보관하고, 따뜻하게 보관하는 조리음식은 60 ℃ 이상에서 보관함 </t>
    <phoneticPr fontId="1" type="noConversion"/>
  </si>
  <si>
    <t xml:space="preserve">- 보관용 용기 및 주변이 청결하게 관리되고 있음 </t>
    <phoneticPr fontId="1" type="noConversion"/>
  </si>
  <si>
    <t>식재료의 개봉일자 표시 등</t>
    <phoneticPr fontId="1" type="noConversion"/>
  </si>
  <si>
    <t>- 개봉 후 남은 식재료는 개봉일자를 표시하여 보관하고 있음</t>
    <phoneticPr fontId="1" type="noConversion"/>
  </si>
  <si>
    <t>- 조리·반조리식품은 조리일자 또는 사용기한을 정하여 표시하여 보관하고 있음</t>
    <phoneticPr fontId="1" type="noConversion"/>
  </si>
  <si>
    <t>비해당(-)</t>
    <phoneticPr fontId="1" type="noConversion"/>
  </si>
  <si>
    <t>배달함의 청결도 등 관리여부</t>
    <phoneticPr fontId="1" type="noConversion"/>
  </si>
  <si>
    <t>-음식의 외부노출 방지(적합한 포장상태, 배달함 덮개 등) 및 배달함 내부가 청결하게 관리되고 있음</t>
    <phoneticPr fontId="1" type="noConversion"/>
  </si>
  <si>
    <t>배달원의 복장상태 및 안전모 착용여부</t>
    <phoneticPr fontId="1" type="noConversion"/>
  </si>
  <si>
    <t>- 배달을 위한 운행 시 안전모를 착용하고 복장, 안전모, 장갑 등은 위생적으로 관리하고 있음</t>
    <phoneticPr fontId="1" type="noConversion"/>
  </si>
  <si>
    <t>1번</t>
    <phoneticPr fontId="1" type="noConversion"/>
  </si>
  <si>
    <t>2번</t>
    <phoneticPr fontId="1" type="noConversion"/>
  </si>
  <si>
    <t>3번</t>
    <phoneticPr fontId="1" type="noConversion"/>
  </si>
  <si>
    <t>4번</t>
  </si>
  <si>
    <t>5번</t>
  </si>
  <si>
    <t>6번</t>
  </si>
  <si>
    <t>7번</t>
  </si>
  <si>
    <t>8번</t>
  </si>
  <si>
    <t>9번</t>
    <phoneticPr fontId="1" type="noConversion"/>
  </si>
  <si>
    <t>10번</t>
    <phoneticPr fontId="1" type="noConversion"/>
  </si>
  <si>
    <t>11번</t>
    <phoneticPr fontId="1" type="noConversion"/>
  </si>
  <si>
    <t>12번</t>
  </si>
  <si>
    <t>13번</t>
  </si>
  <si>
    <t>14번</t>
  </si>
  <si>
    <t>15번</t>
  </si>
  <si>
    <t>16번</t>
  </si>
  <si>
    <t>17번</t>
    <phoneticPr fontId="1" type="noConversion"/>
  </si>
  <si>
    <t>18번</t>
    <phoneticPr fontId="1" type="noConversion"/>
  </si>
  <si>
    <t>19번</t>
    <phoneticPr fontId="1" type="noConversion"/>
  </si>
  <si>
    <t>20번</t>
  </si>
  <si>
    <t>21번</t>
  </si>
  <si>
    <t>22번</t>
  </si>
  <si>
    <t>23번</t>
  </si>
  <si>
    <t>24번</t>
  </si>
  <si>
    <t>25번</t>
    <phoneticPr fontId="1" type="noConversion"/>
  </si>
  <si>
    <t>26번</t>
    <phoneticPr fontId="1" type="noConversion"/>
  </si>
  <si>
    <t>27번</t>
    <phoneticPr fontId="1" type="noConversion"/>
  </si>
  <si>
    <t>28번</t>
  </si>
  <si>
    <t>29번</t>
  </si>
  <si>
    <t>30번</t>
  </si>
  <si>
    <t>31번</t>
  </si>
  <si>
    <t>32번</t>
  </si>
  <si>
    <t>33번</t>
    <phoneticPr fontId="1" type="noConversion"/>
  </si>
  <si>
    <t>34번</t>
    <phoneticPr fontId="1" type="noConversion"/>
  </si>
  <si>
    <t>35번</t>
    <phoneticPr fontId="1" type="noConversion"/>
  </si>
  <si>
    <t>36번</t>
  </si>
  <si>
    <t>37번</t>
  </si>
  <si>
    <t>38번</t>
  </si>
  <si>
    <t>39번</t>
  </si>
  <si>
    <t>40번</t>
  </si>
  <si>
    <t>41번</t>
    <phoneticPr fontId="1" type="noConversion"/>
  </si>
  <si>
    <t>42번</t>
    <phoneticPr fontId="1" type="noConversion"/>
  </si>
  <si>
    <t>43번</t>
    <phoneticPr fontId="1" type="noConversion"/>
  </si>
  <si>
    <t>44번</t>
    <phoneticPr fontId="1" type="noConversion"/>
  </si>
  <si>
    <t>비해당</t>
    <phoneticPr fontId="1" type="noConversion"/>
  </si>
  <si>
    <t>제공되는 기구의 불에 그슬린 흔적 여부</t>
    <phoneticPr fontId="1" type="noConversion"/>
  </si>
  <si>
    <t>조리장 내 벽, 채광시설의 관리상태</t>
    <phoneticPr fontId="1" type="noConversion"/>
  </si>
  <si>
    <t>‧ 식품을 조리 또는 포장하는 종사자는 위생모 및 마스크를 착용하고 있음</t>
    <phoneticPr fontId="1" type="noConversion"/>
  </si>
  <si>
    <t>- 천장과 조명장치, 환풍장치에 거미줄, 이물, 먼지, 곰팡이, 응결수 등이 없이 청결함</t>
    <phoneticPr fontId="1" type="noConversion"/>
  </si>
  <si>
    <t>배점</t>
    <phoneticPr fontId="1" type="noConversion"/>
  </si>
  <si>
    <t>평가기준</t>
    <phoneticPr fontId="1" type="noConversion"/>
  </si>
  <si>
    <t>득점</t>
    <phoneticPr fontId="1" type="noConversion"/>
  </si>
  <si>
    <t>비해당시배점</t>
    <phoneticPr fontId="1" type="noConversion"/>
  </si>
  <si>
    <t>원배점</t>
    <phoneticPr fontId="1" type="noConversion"/>
  </si>
  <si>
    <t>총득점</t>
    <phoneticPr fontId="1" type="noConversion"/>
  </si>
  <si>
    <t>최저점</t>
    <phoneticPr fontId="1" type="noConversion"/>
  </si>
  <si>
    <t>보류</t>
    <phoneticPr fontId="1" type="noConversion"/>
  </si>
  <si>
    <t>매우우수</t>
    <phoneticPr fontId="1" type="noConversion"/>
  </si>
  <si>
    <r>
      <t>식문화 개선 실천 :
 ①국</t>
    </r>
    <r>
      <rPr>
        <sz val="9"/>
        <color rgb="FF000000"/>
        <rFont val="MS Gothic"/>
        <family val="3"/>
        <charset val="128"/>
      </rPr>
      <t>・</t>
    </r>
    <r>
      <rPr>
        <sz val="9"/>
        <color rgb="FF000000"/>
        <rFont val="돋움"/>
        <family val="3"/>
        <charset val="129"/>
      </rPr>
      <t>찌개뿐만 아니라 반찬까지 덜어먹기 실천 또는 ②1인반상 제공 또는 ③개인별 반찬 제공</t>
    </r>
    <phoneticPr fontId="1" type="noConversion"/>
  </si>
  <si>
    <t>◦생활 속 거리두기 지침(음식점ㆍ카페, 󰊲 책임자·종사자) 내용 등을 반영한 다음 사항을 준수한 경우
 ① 탁자 사이 간격을 2m(최소 1m) 이상 두거나 테이블 간에 가림막(칸막이) 설치, 고정형 탁자 일부를 사용 금지 등 탁자 간에 거리를 두는 방법 마련, ② 방역관리자 지정, ③ 유증상자 퇴근조치(규칙운영 등), ④ 주기적 환기 실시, ⑤ 공용물건 및 식탁의 주기적 소독,  ⑥ 이용자 발열 검사, ⑦ 계산 시 비대면 기기 또는 투명 칸막이 설치 등, ⑧ 주기적 종사자 교육, ⑨ 대기자 간 1m 이상 간격(안내) ⑩ 개별포장 수저 제공
(7개 이상: 3.0, 6개 : 2.5, 5개 : 2.0, 4개 : 1.5, 3개 : 1.0)</t>
    <phoneticPr fontId="1" type="noConversion"/>
  </si>
  <si>
    <t>- 조리장은 손님이 그 내부를 볼 수 있는 개방형 구조로 되어 있음(2)
- 조리장 내부가 일부 보이는 경우 또는 CCTV를 설치하여 객실에서 내부를 볼 수 있는 경우(1)</t>
    <phoneticPr fontId="1" type="noConversion"/>
  </si>
  <si>
    <t>CCTV 등을 통해 온라인으로 조리장의 내부를 실시간 공개 여부
* CCTV 등 노출대상자의 개인정보 수집·이용·제공 동의를 받은 경우에 한함</t>
    <phoneticPr fontId="1" type="noConversion"/>
  </si>
  <si>
    <t>- 나트륨 저감(1회 분량당 나트륨 함량을 1,000mg 이하) 메뉴 개발·판매 여부(0.5점)
- 당류 저감(1회 분량당 당류 함량을 1.7g 미만) 메뉴 개발·판매 여부(0.5점)</t>
    <phoneticPr fontId="1" type="noConversion"/>
  </si>
  <si>
    <t>식품위생법에 따른 의무교육외 식품관련 교육 이수 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</si>
</sst>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_ 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rgb="FF0070C0"/>
      <name val="돋움"/>
      <family val="3"/>
      <charset val="129"/>
    </font>
    <font>
      <b/>
      <sz val="11"/>
      <color rgb="FF0070C0"/>
      <name val="돋움"/>
      <family val="3"/>
      <charset val="129"/>
    </font>
    <font>
      <sz val="9"/>
      <color rgb="FF000000"/>
      <name val="맑은 고딕 Semilight"/>
      <family val="3"/>
      <charset val="129"/>
    </font>
    <font>
      <sz val="9"/>
      <name val="맑은 고딕 Semilight"/>
      <family val="3"/>
      <charset val="129"/>
    </font>
    <font>
      <sz val="9"/>
      <color rgb="FF000000"/>
      <name val="MS Gothic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3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8" fillId="0" borderId="0" xfId="0" applyFont="1">
      <alignment vertical="center"/>
    </xf>
    <xf numFmtId="49" fontId="5" fillId="0" borderId="1" xfId="0" applyNumberFormat="1" applyFont="1" applyBorder="1" applyAlignment="1">
      <alignment horizontal="justify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49" fontId="8" fillId="0" borderId="0" xfId="0" applyNumberFormat="1" applyFont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2" fillId="0" borderId="7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176" fontId="8" fillId="0" borderId="1" xfId="0" applyNumberFormat="1" applyFont="1" applyBorder="1">
      <alignment vertical="center"/>
    </xf>
    <xf numFmtId="177" fontId="8" fillId="0" borderId="1" xfId="0" applyNumberFormat="1" applyFont="1" applyBorder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1" applyNumberFormat="1" applyFont="1" applyBorder="1">
      <alignment vertical="center"/>
    </xf>
    <xf numFmtId="0" fontId="8" fillId="0" borderId="1" xfId="0" applyNumberFormat="1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7" fillId="0" borderId="6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12" fillId="4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9"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fgColor theme="5" tint="0.59996337778862885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7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F5"/>
  <sheetViews>
    <sheetView tabSelected="1" workbookViewId="0">
      <selection activeCell="C5" sqref="C5"/>
    </sheetView>
  </sheetViews>
  <sheetFormatPr defaultColWidth="9" defaultRowHeight="11.25" x14ac:dyDescent="0.3"/>
  <cols>
    <col min="1" max="1" width="51.375" style="4" customWidth="1"/>
    <col min="2" max="2" width="14.25" style="4" hidden="1" customWidth="1"/>
    <col min="3" max="3" width="13.125" style="4" customWidth="1"/>
    <col min="4" max="4" width="9" style="4"/>
    <col min="5" max="5" width="9" style="4" hidden="1" customWidth="1"/>
    <col min="6" max="6" width="0" style="4" hidden="1" customWidth="1"/>
    <col min="7" max="16384" width="9" style="4"/>
  </cols>
  <sheetData>
    <row r="1" spans="1:6" ht="17.25" customHeight="1" x14ac:dyDescent="0.3">
      <c r="A1" s="23" t="s">
        <v>22</v>
      </c>
      <c r="B1" s="102"/>
      <c r="C1" s="103"/>
      <c r="E1" s="43" t="s">
        <v>180</v>
      </c>
      <c r="F1" s="63" t="s">
        <v>266</v>
      </c>
    </row>
    <row r="2" spans="1:6" ht="45" x14ac:dyDescent="0.3">
      <c r="A2" s="20" t="s">
        <v>175</v>
      </c>
      <c r="B2" s="21">
        <f>일반분야!F2/일반분야!E2*100</f>
        <v>100</v>
      </c>
      <c r="C2" s="22">
        <f>ROUND(B2,0)</f>
        <v>100</v>
      </c>
      <c r="E2" s="50" t="s">
        <v>267</v>
      </c>
      <c r="F2" s="63">
        <v>0</v>
      </c>
    </row>
    <row r="3" spans="1:6" ht="43.5" customHeight="1" x14ac:dyDescent="0.3">
      <c r="A3" s="20" t="s">
        <v>176</v>
      </c>
      <c r="B3" s="27">
        <f>공통분야!E2</f>
        <v>0</v>
      </c>
      <c r="C3" s="22">
        <f>ROUND(B3,0)</f>
        <v>0</v>
      </c>
      <c r="E3" s="50" t="s">
        <v>179</v>
      </c>
      <c r="F3" s="63">
        <v>80</v>
      </c>
    </row>
    <row r="4" spans="1:6" ht="43.5" customHeight="1" x14ac:dyDescent="0.3">
      <c r="A4" s="25" t="s">
        <v>177</v>
      </c>
      <c r="B4" s="24"/>
      <c r="C4" s="26">
        <f>SUM(C2:C3)</f>
        <v>100</v>
      </c>
      <c r="E4" s="50" t="s">
        <v>178</v>
      </c>
      <c r="F4" s="63">
        <v>85</v>
      </c>
    </row>
    <row r="5" spans="1:6" ht="40.5" customHeight="1" x14ac:dyDescent="0.3">
      <c r="A5" s="25" t="s">
        <v>185</v>
      </c>
      <c r="B5" s="28"/>
      <c r="C5" s="50" t="str">
        <f>IF(C4&gt;=90,"매우 우수",IF(C4&gt;=85,"우수",IF(C4&gt;=80,"좋음","보류")))</f>
        <v>매우 우수</v>
      </c>
      <c r="E5" s="50" t="s">
        <v>268</v>
      </c>
      <c r="F5" s="63">
        <v>90</v>
      </c>
    </row>
  </sheetData>
  <mergeCells count="1">
    <mergeCell ref="B1:C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6"/>
  <sheetViews>
    <sheetView workbookViewId="0"/>
  </sheetViews>
  <sheetFormatPr defaultColWidth="9" defaultRowHeight="13.5" x14ac:dyDescent="0.3"/>
  <cols>
    <col min="1" max="1" width="8.875" style="1" customWidth="1"/>
    <col min="2" max="2" width="32.375" style="2" customWidth="1"/>
    <col min="3" max="3" width="9" style="2" customWidth="1"/>
    <col min="4" max="4" width="70.5" style="1" customWidth="1"/>
    <col min="5" max="7" width="9" style="1" hidden="1" customWidth="1"/>
    <col min="8" max="16384" width="9" style="1"/>
  </cols>
  <sheetData>
    <row r="1" spans="1:6" ht="15" customHeight="1" x14ac:dyDescent="0.3">
      <c r="A1" s="14" t="s">
        <v>11</v>
      </c>
      <c r="B1" s="13" t="s">
        <v>0</v>
      </c>
      <c r="C1" s="10" t="s">
        <v>20</v>
      </c>
      <c r="D1" s="17" t="s">
        <v>27</v>
      </c>
    </row>
    <row r="2" spans="1:6" ht="18" customHeight="1" x14ac:dyDescent="0.3">
      <c r="A2" s="12">
        <v>1</v>
      </c>
      <c r="B2" s="12" t="s">
        <v>1</v>
      </c>
      <c r="C2" s="58"/>
      <c r="D2" s="3" t="s">
        <v>28</v>
      </c>
      <c r="F2" s="16" t="s">
        <v>19</v>
      </c>
    </row>
    <row r="3" spans="1:6" ht="18" customHeight="1" x14ac:dyDescent="0.3">
      <c r="A3" s="76">
        <v>2</v>
      </c>
      <c r="B3" s="77" t="s">
        <v>2</v>
      </c>
      <c r="C3" s="79"/>
      <c r="D3" s="3" t="s">
        <v>29</v>
      </c>
      <c r="F3" s="8" t="s">
        <v>23</v>
      </c>
    </row>
    <row r="4" spans="1:6" ht="18" customHeight="1" x14ac:dyDescent="0.3">
      <c r="A4" s="76"/>
      <c r="B4" s="78"/>
      <c r="C4" s="80"/>
      <c r="D4" s="3" t="s">
        <v>30</v>
      </c>
      <c r="F4" s="8" t="s">
        <v>24</v>
      </c>
    </row>
    <row r="5" spans="1:6" ht="18" customHeight="1" x14ac:dyDescent="0.3">
      <c r="A5" s="76">
        <v>3</v>
      </c>
      <c r="B5" s="77" t="s">
        <v>31</v>
      </c>
      <c r="C5" s="79"/>
      <c r="D5" s="3" t="s">
        <v>32</v>
      </c>
      <c r="F5" s="8" t="s">
        <v>49</v>
      </c>
    </row>
    <row r="6" spans="1:6" ht="18" customHeight="1" x14ac:dyDescent="0.3">
      <c r="A6" s="76"/>
      <c r="B6" s="82"/>
      <c r="C6" s="81"/>
      <c r="D6" s="3" t="s">
        <v>33</v>
      </c>
    </row>
    <row r="7" spans="1:6" ht="18" customHeight="1" x14ac:dyDescent="0.3">
      <c r="A7" s="76"/>
      <c r="B7" s="82"/>
      <c r="C7" s="81"/>
      <c r="D7" s="66" t="s">
        <v>258</v>
      </c>
    </row>
    <row r="8" spans="1:6" ht="18" customHeight="1" x14ac:dyDescent="0.3">
      <c r="A8" s="76"/>
      <c r="B8" s="78"/>
      <c r="C8" s="80"/>
      <c r="D8" s="3" t="s">
        <v>34</v>
      </c>
    </row>
    <row r="9" spans="1:6" ht="18" customHeight="1" x14ac:dyDescent="0.3">
      <c r="A9" s="76">
        <v>4</v>
      </c>
      <c r="B9" s="76" t="s">
        <v>35</v>
      </c>
      <c r="C9" s="79"/>
      <c r="D9" s="3" t="s">
        <v>36</v>
      </c>
    </row>
    <row r="10" spans="1:6" ht="18" customHeight="1" x14ac:dyDescent="0.3">
      <c r="A10" s="76"/>
      <c r="B10" s="76"/>
      <c r="C10" s="81"/>
      <c r="D10" s="3" t="s">
        <v>37</v>
      </c>
    </row>
    <row r="11" spans="1:6" ht="18" customHeight="1" x14ac:dyDescent="0.3">
      <c r="A11" s="42">
        <v>5</v>
      </c>
      <c r="B11" s="42" t="s">
        <v>38</v>
      </c>
      <c r="C11" s="57"/>
      <c r="D11" s="3" t="s">
        <v>39</v>
      </c>
    </row>
    <row r="12" spans="1:6" ht="18" customHeight="1" x14ac:dyDescent="0.3">
      <c r="A12" s="76">
        <v>6</v>
      </c>
      <c r="B12" s="76" t="s">
        <v>40</v>
      </c>
      <c r="C12" s="79"/>
      <c r="D12" s="3" t="s">
        <v>41</v>
      </c>
    </row>
    <row r="13" spans="1:6" ht="18" customHeight="1" x14ac:dyDescent="0.3">
      <c r="A13" s="76"/>
      <c r="B13" s="76"/>
      <c r="C13" s="81"/>
      <c r="D13" s="3" t="s">
        <v>42</v>
      </c>
    </row>
    <row r="14" spans="1:6" ht="18" customHeight="1" x14ac:dyDescent="0.3">
      <c r="A14" s="76">
        <v>7</v>
      </c>
      <c r="B14" s="76" t="s">
        <v>43</v>
      </c>
      <c r="C14" s="79"/>
      <c r="D14" s="3" t="s">
        <v>44</v>
      </c>
    </row>
    <row r="15" spans="1:6" ht="18" customHeight="1" x14ac:dyDescent="0.3">
      <c r="A15" s="76"/>
      <c r="B15" s="76"/>
      <c r="C15" s="81"/>
      <c r="D15" s="3" t="s">
        <v>45</v>
      </c>
    </row>
    <row r="16" spans="1:6" ht="18" customHeight="1" x14ac:dyDescent="0.3">
      <c r="A16" s="42">
        <v>8</v>
      </c>
      <c r="B16" s="42" t="s">
        <v>46</v>
      </c>
      <c r="C16" s="57"/>
      <c r="D16" s="3" t="s">
        <v>47</v>
      </c>
    </row>
    <row r="17" spans="1:4" ht="18" customHeight="1" x14ac:dyDescent="0.3">
      <c r="A17" s="42">
        <v>9</v>
      </c>
      <c r="B17" s="42" t="s">
        <v>9</v>
      </c>
      <c r="C17" s="57"/>
      <c r="D17" s="3" t="s">
        <v>8</v>
      </c>
    </row>
    <row r="18" spans="1:4" ht="18" customHeight="1" x14ac:dyDescent="0.3">
      <c r="A18" s="11">
        <v>10</v>
      </c>
      <c r="B18" s="11" t="s">
        <v>10</v>
      </c>
      <c r="C18" s="58"/>
      <c r="D18" s="48" t="s">
        <v>48</v>
      </c>
    </row>
    <row r="36" spans="4:4" x14ac:dyDescent="0.3">
      <c r="D36" s="1" t="s">
        <v>21</v>
      </c>
    </row>
  </sheetData>
  <dataConsolidate/>
  <mergeCells count="15">
    <mergeCell ref="A3:A4"/>
    <mergeCell ref="B3:B4"/>
    <mergeCell ref="C3:C4"/>
    <mergeCell ref="C9:C10"/>
    <mergeCell ref="C14:C15"/>
    <mergeCell ref="A14:A15"/>
    <mergeCell ref="B14:B15"/>
    <mergeCell ref="A12:A13"/>
    <mergeCell ref="B12:B13"/>
    <mergeCell ref="C12:C13"/>
    <mergeCell ref="A5:A8"/>
    <mergeCell ref="A9:A10"/>
    <mergeCell ref="B9:B10"/>
    <mergeCell ref="B5:B8"/>
    <mergeCell ref="C5:C8"/>
  </mergeCells>
  <phoneticPr fontId="1" type="noConversion"/>
  <dataValidations count="2">
    <dataValidation type="list" allowBlank="1" showInputMessage="1" showErrorMessage="1" sqref="C2:C3 C9:C16 C5">
      <formula1>$F$3:$F$4</formula1>
    </dataValidation>
    <dataValidation type="list" allowBlank="1" showInputMessage="1" showErrorMessage="1" sqref="C17:C18">
      <formula1>$F$3:$F$5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C131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1.25" x14ac:dyDescent="0.3"/>
  <cols>
    <col min="1" max="1" width="11.625" style="6" customWidth="1"/>
    <col min="2" max="2" width="4.625" style="4" customWidth="1"/>
    <col min="3" max="3" width="22.125" style="4" customWidth="1"/>
    <col min="4" max="4" width="12.125" style="4" hidden="1" customWidth="1"/>
    <col min="5" max="6" width="6" style="4" customWidth="1"/>
    <col min="7" max="7" width="11.625" style="6" hidden="1" customWidth="1"/>
    <col min="8" max="8" width="5.875" style="6" customWidth="1"/>
    <col min="9" max="9" width="6.25" style="6" customWidth="1"/>
    <col min="10" max="10" width="95" style="9" customWidth="1"/>
    <col min="11" max="11" width="6.75" style="4" hidden="1" customWidth="1"/>
    <col min="12" max="12" width="5.875" style="4" hidden="1" customWidth="1"/>
    <col min="13" max="13" width="5.625" style="4" hidden="1" customWidth="1"/>
    <col min="14" max="14" width="5.375" style="4" hidden="1" customWidth="1"/>
    <col min="15" max="16" width="7" style="4" hidden="1" customWidth="1"/>
    <col min="17" max="17" width="5.875" style="4" hidden="1" customWidth="1"/>
    <col min="18" max="18" width="4.75" style="4" hidden="1" customWidth="1"/>
    <col min="19" max="26" width="9" style="4" hidden="1" customWidth="1"/>
    <col min="27" max="27" width="11.25" style="4" hidden="1" customWidth="1"/>
    <col min="28" max="28" width="42.375" style="4" hidden="1" customWidth="1"/>
    <col min="29" max="29" width="9" style="4" customWidth="1"/>
    <col min="30" max="16384" width="9" style="4"/>
  </cols>
  <sheetData>
    <row r="1" spans="1:29" s="7" customFormat="1" ht="25.5" customHeight="1" x14ac:dyDescent="0.3">
      <c r="A1" s="60" t="s">
        <v>12</v>
      </c>
      <c r="B1" s="37" t="s">
        <v>11</v>
      </c>
      <c r="C1" s="37" t="s">
        <v>0</v>
      </c>
      <c r="D1" s="60" t="s">
        <v>264</v>
      </c>
      <c r="E1" s="37" t="s">
        <v>15</v>
      </c>
      <c r="F1" s="68" t="s">
        <v>265</v>
      </c>
      <c r="G1" s="60" t="s">
        <v>263</v>
      </c>
      <c r="H1" s="60" t="s">
        <v>260</v>
      </c>
      <c r="I1" s="60" t="s">
        <v>262</v>
      </c>
      <c r="J1" s="60" t="s">
        <v>261</v>
      </c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105"/>
      <c r="AC1" s="29"/>
    </row>
    <row r="2" spans="1:29" s="15" customFormat="1" ht="25.5" customHeight="1" x14ac:dyDescent="0.3">
      <c r="A2" s="90" t="s">
        <v>17</v>
      </c>
      <c r="B2" s="90"/>
      <c r="C2" s="90"/>
      <c r="D2" s="61"/>
      <c r="E2" s="38">
        <f>SUM(E3:E123)</f>
        <v>142</v>
      </c>
      <c r="F2" s="38">
        <f>SUM(F3:F123)</f>
        <v>142</v>
      </c>
      <c r="G2" s="61"/>
      <c r="H2" s="90"/>
      <c r="I2" s="90"/>
      <c r="J2" s="49"/>
      <c r="K2" s="97" t="s">
        <v>19</v>
      </c>
      <c r="L2" s="97"/>
      <c r="M2" s="97"/>
      <c r="N2" s="97"/>
      <c r="O2" s="97"/>
      <c r="P2" s="97"/>
      <c r="Q2" s="97"/>
      <c r="R2" s="41"/>
      <c r="S2" s="41"/>
      <c r="T2" s="41"/>
      <c r="U2" s="41"/>
      <c r="V2" s="41"/>
      <c r="W2" s="41"/>
      <c r="X2" s="41"/>
      <c r="Y2" s="41"/>
      <c r="Z2" s="41"/>
      <c r="AA2" s="41"/>
      <c r="AB2" s="106"/>
    </row>
    <row r="3" spans="1:29" s="7" customFormat="1" ht="24" customHeight="1" x14ac:dyDescent="0.3">
      <c r="A3" s="93" t="s">
        <v>51</v>
      </c>
      <c r="B3" s="91">
        <v>1</v>
      </c>
      <c r="C3" s="91" t="s">
        <v>50</v>
      </c>
      <c r="D3" s="86">
        <v>5</v>
      </c>
      <c r="E3" s="91">
        <f>IF(I6="비해당",(SUM(G3)),D3)</f>
        <v>5</v>
      </c>
      <c r="F3" s="91">
        <f>IF(I6="비해당",G3,(SUM(I3:I5)))</f>
        <v>5</v>
      </c>
      <c r="G3" s="86">
        <v>0</v>
      </c>
      <c r="H3" s="44">
        <v>2</v>
      </c>
      <c r="I3" s="44">
        <v>2</v>
      </c>
      <c r="J3" s="5" t="s">
        <v>52</v>
      </c>
      <c r="K3" s="34">
        <v>5</v>
      </c>
      <c r="L3" s="34">
        <v>4</v>
      </c>
      <c r="M3" s="34">
        <v>3</v>
      </c>
      <c r="N3" s="34">
        <v>2</v>
      </c>
      <c r="O3" s="34">
        <v>1</v>
      </c>
      <c r="P3" s="34">
        <v>4</v>
      </c>
      <c r="Q3" s="34">
        <v>3</v>
      </c>
      <c r="R3" s="34">
        <v>2</v>
      </c>
      <c r="S3" s="34"/>
      <c r="T3" s="34"/>
      <c r="U3" s="34"/>
      <c r="V3" s="34"/>
      <c r="W3" s="43"/>
      <c r="X3" s="34"/>
      <c r="Y3" s="34"/>
      <c r="Z3" s="34"/>
      <c r="AA3" s="34"/>
      <c r="AB3" s="98"/>
    </row>
    <row r="4" spans="1:29" ht="24" customHeight="1" x14ac:dyDescent="0.3">
      <c r="A4" s="96"/>
      <c r="B4" s="91"/>
      <c r="C4" s="91"/>
      <c r="D4" s="87"/>
      <c r="E4" s="91"/>
      <c r="F4" s="91"/>
      <c r="G4" s="87"/>
      <c r="H4" s="44">
        <v>2</v>
      </c>
      <c r="I4" s="44">
        <v>2</v>
      </c>
      <c r="J4" s="5" t="s">
        <v>187</v>
      </c>
      <c r="K4" s="34">
        <v>0</v>
      </c>
      <c r="L4" s="34">
        <v>0</v>
      </c>
      <c r="M4" s="34">
        <v>0</v>
      </c>
      <c r="N4" s="34">
        <v>0</v>
      </c>
      <c r="O4" s="34">
        <v>0</v>
      </c>
      <c r="P4" s="34">
        <v>3</v>
      </c>
      <c r="Q4" s="34">
        <v>2</v>
      </c>
      <c r="R4" s="34">
        <v>1</v>
      </c>
      <c r="S4" s="34"/>
      <c r="T4" s="34"/>
      <c r="U4" s="34"/>
      <c r="V4" s="34"/>
      <c r="W4" s="43"/>
      <c r="X4" s="34"/>
      <c r="Y4" s="34"/>
      <c r="Z4" s="34"/>
      <c r="AA4" s="34"/>
      <c r="AB4" s="100"/>
    </row>
    <row r="5" spans="1:29" ht="24" customHeight="1" x14ac:dyDescent="0.3">
      <c r="A5" s="96"/>
      <c r="B5" s="91"/>
      <c r="C5" s="91"/>
      <c r="D5" s="87"/>
      <c r="E5" s="91"/>
      <c r="F5" s="91"/>
      <c r="G5" s="87"/>
      <c r="H5" s="44">
        <v>1</v>
      </c>
      <c r="I5" s="44">
        <v>1</v>
      </c>
      <c r="J5" s="5" t="s">
        <v>53</v>
      </c>
      <c r="K5" s="34"/>
      <c r="L5" s="34"/>
      <c r="M5" s="34"/>
      <c r="N5" s="34"/>
      <c r="O5" s="34"/>
      <c r="P5" s="34">
        <v>2</v>
      </c>
      <c r="Q5" s="34">
        <v>1</v>
      </c>
      <c r="R5" s="34">
        <v>0</v>
      </c>
      <c r="S5" s="34"/>
      <c r="T5" s="34"/>
      <c r="U5" s="34"/>
      <c r="V5" s="34"/>
      <c r="W5" s="43"/>
      <c r="X5" s="34"/>
      <c r="Y5" s="34"/>
      <c r="Z5" s="34"/>
      <c r="AA5" s="34"/>
      <c r="AB5" s="100"/>
    </row>
    <row r="6" spans="1:29" ht="24" customHeight="1" x14ac:dyDescent="0.3">
      <c r="A6" s="94"/>
      <c r="B6" s="91"/>
      <c r="C6" s="91"/>
      <c r="D6" s="88"/>
      <c r="E6" s="91"/>
      <c r="F6" s="91"/>
      <c r="G6" s="88"/>
      <c r="H6" s="44" t="s">
        <v>26</v>
      </c>
      <c r="I6" s="44"/>
      <c r="J6" s="5" t="s">
        <v>54</v>
      </c>
      <c r="K6" s="36"/>
      <c r="L6" s="54"/>
      <c r="M6" s="36"/>
      <c r="N6" s="36"/>
      <c r="O6" s="36"/>
      <c r="P6" s="54">
        <v>1</v>
      </c>
      <c r="Q6" s="54">
        <v>0</v>
      </c>
      <c r="R6" s="36"/>
      <c r="S6" s="36"/>
      <c r="T6" s="36"/>
      <c r="U6" s="36"/>
      <c r="V6" s="36"/>
      <c r="W6" s="46"/>
      <c r="X6" s="36"/>
      <c r="Y6" s="36"/>
      <c r="Z6" s="36"/>
      <c r="AA6" s="36"/>
      <c r="AB6" s="99"/>
    </row>
    <row r="7" spans="1:29" ht="24" customHeight="1" x14ac:dyDescent="0.3">
      <c r="A7" s="93" t="s">
        <v>51</v>
      </c>
      <c r="B7" s="91">
        <v>2</v>
      </c>
      <c r="C7" s="91" t="s">
        <v>55</v>
      </c>
      <c r="D7" s="86">
        <v>5</v>
      </c>
      <c r="E7" s="91">
        <f>IF(I10="비해당",(SUM(G7)),D7)</f>
        <v>5</v>
      </c>
      <c r="F7" s="91">
        <f>IF(I10="비해당",G7,(SUM(I7:I9)))</f>
        <v>5</v>
      </c>
      <c r="G7" s="86">
        <v>0</v>
      </c>
      <c r="H7" s="44">
        <v>2</v>
      </c>
      <c r="I7" s="44">
        <v>2</v>
      </c>
      <c r="J7" s="5" t="s">
        <v>56</v>
      </c>
      <c r="K7" s="43"/>
      <c r="L7" s="54"/>
      <c r="M7" s="36"/>
      <c r="N7" s="36"/>
      <c r="O7" s="36"/>
      <c r="P7" s="54">
        <v>0</v>
      </c>
      <c r="Q7" s="36"/>
      <c r="R7" s="36"/>
      <c r="S7" s="36"/>
      <c r="T7" s="36"/>
      <c r="U7" s="36"/>
      <c r="V7" s="36"/>
      <c r="W7" s="46"/>
      <c r="X7" s="36"/>
      <c r="Y7" s="36"/>
      <c r="Z7" s="36"/>
      <c r="AA7" s="36"/>
      <c r="AB7" s="98"/>
    </row>
    <row r="8" spans="1:29" ht="24" customHeight="1" x14ac:dyDescent="0.3">
      <c r="A8" s="96"/>
      <c r="B8" s="91"/>
      <c r="C8" s="91"/>
      <c r="D8" s="87"/>
      <c r="E8" s="91"/>
      <c r="F8" s="91"/>
      <c r="G8" s="87"/>
      <c r="H8" s="44">
        <v>2</v>
      </c>
      <c r="I8" s="44">
        <v>2</v>
      </c>
      <c r="J8" s="5" t="s">
        <v>57</v>
      </c>
      <c r="K8" s="43"/>
      <c r="L8" s="36"/>
      <c r="M8" s="46"/>
      <c r="N8" s="36"/>
      <c r="O8" s="36"/>
      <c r="P8" s="36"/>
      <c r="Q8" s="36"/>
      <c r="R8" s="36"/>
      <c r="S8" s="36"/>
      <c r="T8" s="36"/>
      <c r="U8" s="36"/>
      <c r="V8" s="36"/>
      <c r="W8" s="46"/>
      <c r="X8" s="36"/>
      <c r="Y8" s="36"/>
      <c r="Z8" s="36"/>
      <c r="AA8" s="36"/>
      <c r="AB8" s="100"/>
    </row>
    <row r="9" spans="1:29" ht="24" customHeight="1" x14ac:dyDescent="0.3">
      <c r="A9" s="96"/>
      <c r="B9" s="91"/>
      <c r="C9" s="91"/>
      <c r="D9" s="87"/>
      <c r="E9" s="91"/>
      <c r="F9" s="91"/>
      <c r="G9" s="87"/>
      <c r="H9" s="44">
        <v>1</v>
      </c>
      <c r="I9" s="44">
        <v>1</v>
      </c>
      <c r="J9" s="5" t="s">
        <v>58</v>
      </c>
      <c r="K9" s="54" t="s">
        <v>211</v>
      </c>
      <c r="L9" s="54" t="s">
        <v>212</v>
      </c>
      <c r="M9" s="54" t="s">
        <v>213</v>
      </c>
      <c r="N9" s="54" t="s">
        <v>214</v>
      </c>
      <c r="O9" s="54" t="s">
        <v>215</v>
      </c>
      <c r="P9" s="54" t="s">
        <v>216</v>
      </c>
      <c r="Q9" s="54" t="s">
        <v>217</v>
      </c>
      <c r="R9" s="54" t="s">
        <v>218</v>
      </c>
      <c r="S9" s="36"/>
      <c r="T9" s="36"/>
      <c r="U9" s="36"/>
      <c r="V9" s="36"/>
      <c r="W9" s="46"/>
      <c r="X9" s="36"/>
      <c r="Y9" s="36"/>
      <c r="Z9" s="36"/>
      <c r="AA9" s="36"/>
      <c r="AB9" s="100"/>
    </row>
    <row r="10" spans="1:29" ht="24" customHeight="1" x14ac:dyDescent="0.3">
      <c r="A10" s="94"/>
      <c r="B10" s="91"/>
      <c r="C10" s="91"/>
      <c r="D10" s="88"/>
      <c r="E10" s="91"/>
      <c r="F10" s="91"/>
      <c r="G10" s="88"/>
      <c r="H10" s="44" t="s">
        <v>3</v>
      </c>
      <c r="I10" s="62"/>
      <c r="J10" s="5" t="s">
        <v>59</v>
      </c>
      <c r="K10" s="54">
        <f>SUM(I3:I5)</f>
        <v>5</v>
      </c>
      <c r="L10" s="54">
        <f>SUM(I7:I9)</f>
        <v>5</v>
      </c>
      <c r="M10" s="54">
        <f>SUM(I11:I12)</f>
        <v>5</v>
      </c>
      <c r="N10" s="54">
        <f>SUM(I14:I15)</f>
        <v>3</v>
      </c>
      <c r="O10" s="54">
        <f>SUM(I17:I18)</f>
        <v>3</v>
      </c>
      <c r="P10" s="54">
        <f>SUM(I20:I23)</f>
        <v>5</v>
      </c>
      <c r="Q10" s="54">
        <f>SUM(I25:I26)</f>
        <v>3</v>
      </c>
      <c r="R10" s="54">
        <f>SUM(I27:I28)</f>
        <v>3</v>
      </c>
      <c r="S10" s="36"/>
      <c r="T10" s="36"/>
      <c r="U10" s="36"/>
      <c r="V10" s="36"/>
      <c r="W10" s="46"/>
      <c r="X10" s="36"/>
      <c r="Y10" s="36"/>
      <c r="Z10" s="36"/>
      <c r="AA10" s="36"/>
      <c r="AB10" s="99"/>
    </row>
    <row r="11" spans="1:29" ht="24" customHeight="1" x14ac:dyDescent="0.3">
      <c r="A11" s="93" t="s">
        <v>51</v>
      </c>
      <c r="B11" s="91">
        <v>3</v>
      </c>
      <c r="C11" s="91" t="s">
        <v>60</v>
      </c>
      <c r="D11" s="86">
        <v>5</v>
      </c>
      <c r="E11" s="91">
        <f>IF(I13="비해당",(SUM(G11)),D11)</f>
        <v>5</v>
      </c>
      <c r="F11" s="91">
        <f>IF(I13="비해당",G11,(SUM(I11:I12)))</f>
        <v>5</v>
      </c>
      <c r="G11" s="86">
        <v>0</v>
      </c>
      <c r="H11" s="44">
        <v>3</v>
      </c>
      <c r="I11" s="44">
        <v>3</v>
      </c>
      <c r="J11" s="5" t="s">
        <v>61</v>
      </c>
      <c r="K11" s="54" t="s">
        <v>255</v>
      </c>
      <c r="L11" s="54" t="s">
        <v>255</v>
      </c>
      <c r="M11" s="54" t="s">
        <v>255</v>
      </c>
      <c r="N11" s="54" t="s">
        <v>255</v>
      </c>
      <c r="O11" s="54" t="s">
        <v>255</v>
      </c>
      <c r="P11" s="54" t="s">
        <v>255</v>
      </c>
      <c r="Q11" s="54"/>
      <c r="R11" s="54" t="s">
        <v>255</v>
      </c>
      <c r="S11" s="36"/>
      <c r="T11" s="36"/>
      <c r="U11" s="36"/>
      <c r="V11" s="36"/>
      <c r="W11" s="46"/>
      <c r="X11" s="36"/>
      <c r="Y11" s="36"/>
      <c r="Z11" s="36"/>
      <c r="AA11" s="36"/>
      <c r="AB11" s="98"/>
    </row>
    <row r="12" spans="1:29" ht="24" customHeight="1" x14ac:dyDescent="0.3">
      <c r="A12" s="96"/>
      <c r="B12" s="91"/>
      <c r="C12" s="91"/>
      <c r="D12" s="87"/>
      <c r="E12" s="91"/>
      <c r="F12" s="91"/>
      <c r="G12" s="87"/>
      <c r="H12" s="44">
        <v>2</v>
      </c>
      <c r="I12" s="44">
        <v>2</v>
      </c>
      <c r="J12" s="5" t="s">
        <v>62</v>
      </c>
      <c r="K12" s="54"/>
      <c r="L12" s="54"/>
      <c r="M12" s="54"/>
      <c r="N12" s="54"/>
      <c r="O12" s="54"/>
      <c r="P12" s="54"/>
      <c r="Q12" s="54"/>
      <c r="R12" s="54"/>
      <c r="S12" s="36"/>
      <c r="T12" s="36"/>
      <c r="U12" s="43"/>
      <c r="V12" s="36"/>
      <c r="W12" s="46"/>
      <c r="X12" s="43"/>
      <c r="Y12" s="36"/>
      <c r="Z12" s="36"/>
      <c r="AA12" s="36"/>
      <c r="AB12" s="100"/>
    </row>
    <row r="13" spans="1:29" ht="24" customHeight="1" x14ac:dyDescent="0.3">
      <c r="A13" s="94"/>
      <c r="B13" s="91"/>
      <c r="C13" s="91"/>
      <c r="D13" s="88"/>
      <c r="E13" s="91"/>
      <c r="F13" s="91"/>
      <c r="G13" s="88"/>
      <c r="H13" s="35" t="s">
        <v>26</v>
      </c>
      <c r="I13" s="44"/>
      <c r="J13" s="5" t="s">
        <v>54</v>
      </c>
      <c r="K13" s="54"/>
      <c r="L13" s="54"/>
      <c r="M13" s="54"/>
      <c r="N13" s="54"/>
      <c r="O13" s="54"/>
      <c r="P13" s="54"/>
      <c r="Q13" s="54"/>
      <c r="R13" s="54"/>
      <c r="S13" s="36"/>
      <c r="T13" s="36"/>
      <c r="U13" s="36"/>
      <c r="V13" s="36"/>
      <c r="W13" s="46"/>
      <c r="X13" s="36"/>
      <c r="Y13" s="36"/>
      <c r="Z13" s="36"/>
      <c r="AA13" s="36"/>
      <c r="AB13" s="99"/>
    </row>
    <row r="14" spans="1:29" ht="24" customHeight="1" x14ac:dyDescent="0.3">
      <c r="A14" s="93" t="s">
        <v>51</v>
      </c>
      <c r="B14" s="91">
        <v>4</v>
      </c>
      <c r="C14" s="91" t="s">
        <v>63</v>
      </c>
      <c r="D14" s="86">
        <v>3</v>
      </c>
      <c r="E14" s="91">
        <f>IF(I16="비해당",(SUM(G14)),D14)</f>
        <v>3</v>
      </c>
      <c r="F14" s="91">
        <f>IF(I16="비해당",G14,(SUM(I14:I15)))</f>
        <v>3</v>
      </c>
      <c r="G14" s="86">
        <v>0</v>
      </c>
      <c r="H14" s="44">
        <v>2</v>
      </c>
      <c r="I14" s="44">
        <v>2</v>
      </c>
      <c r="J14" s="5" t="s">
        <v>64</v>
      </c>
      <c r="K14" s="54" t="s">
        <v>219</v>
      </c>
      <c r="L14" s="54" t="s">
        <v>220</v>
      </c>
      <c r="M14" s="54" t="s">
        <v>221</v>
      </c>
      <c r="N14" s="54" t="s">
        <v>222</v>
      </c>
      <c r="O14" s="54" t="s">
        <v>223</v>
      </c>
      <c r="P14" s="54" t="s">
        <v>224</v>
      </c>
      <c r="Q14" s="54" t="s">
        <v>225</v>
      </c>
      <c r="R14" s="54" t="s">
        <v>226</v>
      </c>
      <c r="S14" s="36"/>
      <c r="T14" s="36"/>
      <c r="U14" s="36"/>
      <c r="V14" s="36"/>
      <c r="W14" s="46"/>
      <c r="X14" s="36"/>
      <c r="Y14" s="36"/>
      <c r="Z14" s="36"/>
      <c r="AA14" s="36"/>
      <c r="AB14" s="98"/>
    </row>
    <row r="15" spans="1:29" ht="24" customHeight="1" x14ac:dyDescent="0.3">
      <c r="A15" s="96"/>
      <c r="B15" s="91"/>
      <c r="C15" s="91"/>
      <c r="D15" s="87"/>
      <c r="E15" s="91"/>
      <c r="F15" s="91"/>
      <c r="G15" s="87"/>
      <c r="H15" s="44">
        <v>1</v>
      </c>
      <c r="I15" s="44">
        <v>1</v>
      </c>
      <c r="J15" s="5" t="s">
        <v>65</v>
      </c>
      <c r="K15" s="54">
        <f>SUM(I30)</f>
        <v>1</v>
      </c>
      <c r="L15" s="54">
        <f>SUM(I32:I33)</f>
        <v>2</v>
      </c>
      <c r="M15" s="54">
        <f>SUM(I35)</f>
        <v>3</v>
      </c>
      <c r="N15" s="54">
        <f>SUM(I37)</f>
        <v>3</v>
      </c>
      <c r="O15" s="54">
        <f>SUM(I39:I40)</f>
        <v>2</v>
      </c>
      <c r="P15" s="54">
        <f>SUM(I42:I43)</f>
        <v>3</v>
      </c>
      <c r="Q15" s="54">
        <f>SUM(I45:I48)</f>
        <v>5</v>
      </c>
      <c r="R15" s="54">
        <f>SUM(I49:I53)</f>
        <v>5</v>
      </c>
      <c r="S15" s="36"/>
      <c r="T15" s="36"/>
      <c r="U15" s="36"/>
      <c r="V15" s="36"/>
      <c r="W15" s="46"/>
      <c r="X15" s="36"/>
      <c r="Y15" s="36"/>
      <c r="Z15" s="36"/>
      <c r="AA15" s="36"/>
      <c r="AB15" s="100"/>
    </row>
    <row r="16" spans="1:29" ht="24" customHeight="1" x14ac:dyDescent="0.3">
      <c r="A16" s="94"/>
      <c r="B16" s="91"/>
      <c r="C16" s="91"/>
      <c r="D16" s="88"/>
      <c r="E16" s="91"/>
      <c r="F16" s="91"/>
      <c r="G16" s="88"/>
      <c r="H16" s="44" t="s">
        <v>26</v>
      </c>
      <c r="I16" s="44"/>
      <c r="J16" s="5" t="s">
        <v>54</v>
      </c>
      <c r="K16" s="54" t="s">
        <v>255</v>
      </c>
      <c r="L16" s="54" t="s">
        <v>255</v>
      </c>
      <c r="M16" s="54" t="s">
        <v>255</v>
      </c>
      <c r="N16" s="54" t="s">
        <v>255</v>
      </c>
      <c r="O16" s="54" t="s">
        <v>255</v>
      </c>
      <c r="P16" s="54" t="s">
        <v>255</v>
      </c>
      <c r="Q16" s="54"/>
      <c r="R16" s="54" t="s">
        <v>255</v>
      </c>
      <c r="S16" s="36"/>
      <c r="T16" s="36"/>
      <c r="U16" s="36"/>
      <c r="V16" s="36"/>
      <c r="W16" s="46"/>
      <c r="X16" s="36"/>
      <c r="Y16" s="36"/>
      <c r="Z16" s="36"/>
      <c r="AA16" s="36"/>
      <c r="AB16" s="99"/>
    </row>
    <row r="17" spans="1:28" ht="24" customHeight="1" x14ac:dyDescent="0.3">
      <c r="A17" s="93" t="s">
        <v>51</v>
      </c>
      <c r="B17" s="91">
        <v>5</v>
      </c>
      <c r="C17" s="91" t="s">
        <v>66</v>
      </c>
      <c r="D17" s="86">
        <v>3</v>
      </c>
      <c r="E17" s="91">
        <f>IF(I19="비해당",(SUM(G17)),D17)</f>
        <v>3</v>
      </c>
      <c r="F17" s="91">
        <f>IF(I19="비해당",G17,(SUM(I17:I18)))</f>
        <v>3</v>
      </c>
      <c r="G17" s="86">
        <v>0</v>
      </c>
      <c r="H17" s="44">
        <v>2</v>
      </c>
      <c r="I17" s="44">
        <v>2</v>
      </c>
      <c r="J17" s="5" t="s">
        <v>67</v>
      </c>
      <c r="K17" s="54"/>
      <c r="L17" s="54"/>
      <c r="M17" s="54"/>
      <c r="N17" s="54"/>
      <c r="O17" s="54"/>
      <c r="P17" s="54"/>
      <c r="Q17" s="54"/>
      <c r="R17" s="54"/>
      <c r="S17" s="36"/>
      <c r="T17" s="36"/>
      <c r="U17" s="36"/>
      <c r="V17" s="36"/>
      <c r="W17" s="46"/>
      <c r="X17" s="36"/>
      <c r="Y17" s="36"/>
      <c r="Z17" s="36"/>
      <c r="AA17" s="36"/>
      <c r="AB17" s="98"/>
    </row>
    <row r="18" spans="1:28" ht="24" customHeight="1" x14ac:dyDescent="0.3">
      <c r="A18" s="96"/>
      <c r="B18" s="91"/>
      <c r="C18" s="91"/>
      <c r="D18" s="87"/>
      <c r="E18" s="91"/>
      <c r="F18" s="91"/>
      <c r="G18" s="87"/>
      <c r="H18" s="44">
        <v>1</v>
      </c>
      <c r="I18" s="44">
        <v>1</v>
      </c>
      <c r="J18" s="5" t="s">
        <v>68</v>
      </c>
      <c r="K18" s="54"/>
      <c r="L18" s="54"/>
      <c r="M18" s="54"/>
      <c r="N18" s="54"/>
      <c r="O18" s="54"/>
      <c r="P18" s="54"/>
      <c r="Q18" s="54"/>
      <c r="R18" s="54"/>
      <c r="S18" s="36"/>
      <c r="T18" s="36"/>
      <c r="U18" s="36"/>
      <c r="V18" s="36"/>
      <c r="W18" s="46"/>
      <c r="X18" s="36"/>
      <c r="Y18" s="36"/>
      <c r="Z18" s="36"/>
      <c r="AA18" s="36"/>
      <c r="AB18" s="100"/>
    </row>
    <row r="19" spans="1:28" ht="24" customHeight="1" x14ac:dyDescent="0.3">
      <c r="A19" s="94"/>
      <c r="B19" s="91"/>
      <c r="C19" s="91"/>
      <c r="D19" s="88"/>
      <c r="E19" s="91"/>
      <c r="F19" s="91"/>
      <c r="G19" s="88"/>
      <c r="H19" s="35" t="s">
        <v>26</v>
      </c>
      <c r="I19" s="44"/>
      <c r="J19" s="5" t="s">
        <v>54</v>
      </c>
      <c r="K19" s="54" t="s">
        <v>227</v>
      </c>
      <c r="L19" s="54" t="s">
        <v>228</v>
      </c>
      <c r="M19" s="54" t="s">
        <v>229</v>
      </c>
      <c r="N19" s="54" t="s">
        <v>230</v>
      </c>
      <c r="O19" s="54" t="s">
        <v>231</v>
      </c>
      <c r="P19" s="54" t="s">
        <v>232</v>
      </c>
      <c r="Q19" s="54" t="s">
        <v>233</v>
      </c>
      <c r="R19" s="54" t="s">
        <v>234</v>
      </c>
      <c r="S19" s="36"/>
      <c r="T19" s="36"/>
      <c r="U19" s="36"/>
      <c r="V19" s="36"/>
      <c r="W19" s="46"/>
      <c r="X19" s="36"/>
      <c r="Y19" s="36"/>
      <c r="Z19" s="36"/>
      <c r="AA19" s="36"/>
      <c r="AB19" s="99"/>
    </row>
    <row r="20" spans="1:28" ht="24" customHeight="1" x14ac:dyDescent="0.3">
      <c r="A20" s="93" t="s">
        <v>51</v>
      </c>
      <c r="B20" s="91">
        <v>6</v>
      </c>
      <c r="C20" s="91" t="s">
        <v>69</v>
      </c>
      <c r="D20" s="86">
        <v>5</v>
      </c>
      <c r="E20" s="91">
        <f>IF(I24="비해당",(SUM(G20)),D20)</f>
        <v>5</v>
      </c>
      <c r="F20" s="91">
        <f>IF(I24="비해당",G20,(SUM(I20:I23)))</f>
        <v>5</v>
      </c>
      <c r="G20" s="86">
        <v>0</v>
      </c>
      <c r="H20" s="44">
        <v>1</v>
      </c>
      <c r="I20" s="44">
        <v>1</v>
      </c>
      <c r="J20" s="5" t="s">
        <v>70</v>
      </c>
      <c r="K20" s="54">
        <f>SUM(I55:I56)</f>
        <v>4</v>
      </c>
      <c r="L20" s="54">
        <f>SUM(I57:I59)</f>
        <v>5</v>
      </c>
      <c r="M20" s="54">
        <f>SUM(I60:I61)</f>
        <v>3</v>
      </c>
      <c r="N20" s="54">
        <f>SUM(I63:I65)</f>
        <v>4</v>
      </c>
      <c r="O20" s="54">
        <f>SUM(I66:I70)</f>
        <v>10</v>
      </c>
      <c r="P20" s="54">
        <f>SUM(I71:I72)</f>
        <v>3</v>
      </c>
      <c r="Q20" s="54">
        <f>SUM(I73:I75)</f>
        <v>4</v>
      </c>
      <c r="R20" s="54">
        <f>SUM(I76:I79)</f>
        <v>4</v>
      </c>
      <c r="S20" s="36"/>
      <c r="T20" s="36"/>
      <c r="U20" s="36"/>
      <c r="V20" s="36"/>
      <c r="W20" s="46"/>
      <c r="X20" s="36"/>
      <c r="Y20" s="36"/>
      <c r="Z20" s="36"/>
      <c r="AA20" s="36"/>
      <c r="AB20" s="98"/>
    </row>
    <row r="21" spans="1:28" ht="24" customHeight="1" x14ac:dyDescent="0.3">
      <c r="A21" s="96"/>
      <c r="B21" s="91"/>
      <c r="C21" s="91"/>
      <c r="D21" s="87"/>
      <c r="E21" s="91"/>
      <c r="F21" s="91"/>
      <c r="G21" s="87"/>
      <c r="H21" s="44">
        <v>1</v>
      </c>
      <c r="I21" s="44">
        <v>1</v>
      </c>
      <c r="J21" s="5" t="s">
        <v>71</v>
      </c>
      <c r="K21" s="54"/>
      <c r="L21" s="54"/>
      <c r="M21" s="54" t="s">
        <v>255</v>
      </c>
      <c r="N21" s="54"/>
      <c r="O21" s="54"/>
      <c r="P21" s="54"/>
      <c r="Q21" s="54"/>
      <c r="R21" s="54"/>
      <c r="S21" s="36"/>
      <c r="T21" s="36"/>
      <c r="U21" s="36"/>
      <c r="V21" s="36"/>
      <c r="W21" s="46"/>
      <c r="X21" s="36"/>
      <c r="Y21" s="36"/>
      <c r="Z21" s="36"/>
      <c r="AA21" s="36"/>
      <c r="AB21" s="100"/>
    </row>
    <row r="22" spans="1:28" ht="24" customHeight="1" x14ac:dyDescent="0.3">
      <c r="A22" s="96"/>
      <c r="B22" s="91"/>
      <c r="C22" s="91"/>
      <c r="D22" s="87"/>
      <c r="E22" s="91"/>
      <c r="F22" s="91"/>
      <c r="G22" s="87"/>
      <c r="H22" s="44">
        <v>1</v>
      </c>
      <c r="I22" s="44">
        <v>1</v>
      </c>
      <c r="J22" s="5" t="s">
        <v>72</v>
      </c>
      <c r="K22" s="54"/>
      <c r="L22" s="54"/>
      <c r="M22" s="54"/>
      <c r="N22" s="54"/>
      <c r="O22" s="54"/>
      <c r="P22" s="54"/>
      <c r="Q22" s="54"/>
      <c r="R22" s="54"/>
      <c r="S22" s="36"/>
      <c r="T22" s="36"/>
      <c r="U22" s="36"/>
      <c r="V22" s="36"/>
      <c r="W22" s="46"/>
      <c r="X22" s="36"/>
      <c r="Y22" s="36"/>
      <c r="Z22" s="36"/>
      <c r="AA22" s="36"/>
      <c r="AB22" s="100"/>
    </row>
    <row r="23" spans="1:28" ht="22.5" x14ac:dyDescent="0.3">
      <c r="A23" s="96"/>
      <c r="B23" s="91"/>
      <c r="C23" s="91"/>
      <c r="D23" s="87"/>
      <c r="E23" s="91"/>
      <c r="F23" s="91"/>
      <c r="G23" s="87"/>
      <c r="H23" s="44">
        <v>2</v>
      </c>
      <c r="I23" s="44">
        <v>2</v>
      </c>
      <c r="J23" s="5" t="s">
        <v>73</v>
      </c>
      <c r="K23" s="54"/>
      <c r="L23" s="54"/>
      <c r="M23" s="54"/>
      <c r="N23" s="54"/>
      <c r="O23" s="54"/>
      <c r="P23" s="54"/>
      <c r="Q23" s="54"/>
      <c r="R23" s="54"/>
      <c r="S23" s="36"/>
      <c r="T23" s="36"/>
      <c r="U23" s="36"/>
      <c r="V23" s="36"/>
      <c r="W23" s="46"/>
      <c r="X23" s="36"/>
      <c r="Y23" s="36"/>
      <c r="Z23" s="36"/>
      <c r="AA23" s="36"/>
      <c r="AB23" s="100"/>
    </row>
    <row r="24" spans="1:28" ht="24" customHeight="1" x14ac:dyDescent="0.3">
      <c r="A24" s="94"/>
      <c r="B24" s="91"/>
      <c r="C24" s="91"/>
      <c r="D24" s="88"/>
      <c r="E24" s="91"/>
      <c r="F24" s="91"/>
      <c r="G24" s="88"/>
      <c r="H24" s="35" t="s">
        <v>26</v>
      </c>
      <c r="I24" s="44"/>
      <c r="J24" s="5" t="s">
        <v>54</v>
      </c>
      <c r="K24" s="54" t="s">
        <v>235</v>
      </c>
      <c r="L24" s="54" t="s">
        <v>236</v>
      </c>
      <c r="M24" s="54" t="s">
        <v>237</v>
      </c>
      <c r="N24" s="54" t="s">
        <v>238</v>
      </c>
      <c r="O24" s="54" t="s">
        <v>239</v>
      </c>
      <c r="P24" s="54" t="s">
        <v>240</v>
      </c>
      <c r="Q24" s="54" t="s">
        <v>241</v>
      </c>
      <c r="R24" s="54" t="s">
        <v>242</v>
      </c>
      <c r="S24" s="36"/>
      <c r="T24" s="36"/>
      <c r="U24" s="36"/>
      <c r="V24" s="36"/>
      <c r="W24" s="46"/>
      <c r="X24" s="36"/>
      <c r="Y24" s="36"/>
      <c r="Z24" s="36"/>
      <c r="AA24" s="36"/>
      <c r="AB24" s="99"/>
    </row>
    <row r="25" spans="1:28" ht="24" customHeight="1" x14ac:dyDescent="0.3">
      <c r="A25" s="93" t="s">
        <v>51</v>
      </c>
      <c r="B25" s="91">
        <v>7</v>
      </c>
      <c r="C25" s="91" t="s">
        <v>74</v>
      </c>
      <c r="D25" s="86">
        <v>3</v>
      </c>
      <c r="E25" s="91">
        <v>3</v>
      </c>
      <c r="F25" s="91">
        <f>SUM(I25:I26)</f>
        <v>3</v>
      </c>
      <c r="G25" s="86">
        <v>0</v>
      </c>
      <c r="H25" s="44">
        <v>2</v>
      </c>
      <c r="I25" s="44">
        <v>2</v>
      </c>
      <c r="J25" s="5" t="s">
        <v>75</v>
      </c>
      <c r="K25" s="54">
        <f>SUM(I80:I81)</f>
        <v>3</v>
      </c>
      <c r="L25" s="54">
        <f>SUM(I82:I83)</f>
        <v>2</v>
      </c>
      <c r="M25" s="54">
        <f>SUM(I84:I85)</f>
        <v>6</v>
      </c>
      <c r="N25" s="54">
        <f>SUM(I86:I88)</f>
        <v>3</v>
      </c>
      <c r="O25" s="54">
        <f>SUM(I90:I91)</f>
        <v>3</v>
      </c>
      <c r="P25" s="54">
        <f>SUM(I92:I93)</f>
        <v>2</v>
      </c>
      <c r="Q25" s="54">
        <f>SUM(I94:I95)</f>
        <v>3</v>
      </c>
      <c r="R25" s="54">
        <f>SUM(I97:I100)</f>
        <v>4</v>
      </c>
      <c r="S25" s="36"/>
      <c r="T25" s="36"/>
      <c r="U25" s="36"/>
      <c r="V25" s="36"/>
      <c r="W25" s="46"/>
      <c r="X25" s="36"/>
      <c r="Y25" s="36"/>
      <c r="Z25" s="36"/>
      <c r="AA25" s="36"/>
      <c r="AB25" s="98"/>
    </row>
    <row r="26" spans="1:28" ht="24" customHeight="1" x14ac:dyDescent="0.3">
      <c r="A26" s="94"/>
      <c r="B26" s="91"/>
      <c r="C26" s="91"/>
      <c r="D26" s="88"/>
      <c r="E26" s="91"/>
      <c r="F26" s="91"/>
      <c r="G26" s="88"/>
      <c r="H26" s="44">
        <v>1</v>
      </c>
      <c r="I26" s="44">
        <v>1</v>
      </c>
      <c r="J26" s="5" t="s">
        <v>76</v>
      </c>
      <c r="K26" s="54"/>
      <c r="L26" s="54"/>
      <c r="M26" s="54"/>
      <c r="N26" s="54"/>
      <c r="O26" s="54"/>
      <c r="P26" s="54"/>
      <c r="Q26" s="54" t="s">
        <v>255</v>
      </c>
      <c r="R26" s="54"/>
      <c r="S26" s="36"/>
      <c r="T26" s="36"/>
      <c r="U26" s="36"/>
      <c r="V26" s="36"/>
      <c r="W26" s="46"/>
      <c r="X26" s="36"/>
      <c r="Y26" s="36"/>
      <c r="Z26" s="36"/>
      <c r="AA26" s="36"/>
      <c r="AB26" s="99"/>
    </row>
    <row r="27" spans="1:28" ht="24" customHeight="1" x14ac:dyDescent="0.3">
      <c r="A27" s="93" t="s">
        <v>51</v>
      </c>
      <c r="B27" s="91">
        <v>8</v>
      </c>
      <c r="C27" s="91" t="s">
        <v>77</v>
      </c>
      <c r="D27" s="86">
        <v>3</v>
      </c>
      <c r="E27" s="91">
        <f>IF(I29="비해당",(SUM(G27)),D27)</f>
        <v>3</v>
      </c>
      <c r="F27" s="91">
        <f>IF(I29="비해당",G27,(SUM(I27:I28)))</f>
        <v>3</v>
      </c>
      <c r="G27" s="86">
        <v>0</v>
      </c>
      <c r="H27" s="44">
        <v>1</v>
      </c>
      <c r="I27" s="44">
        <v>1</v>
      </c>
      <c r="J27" s="5" t="s">
        <v>79</v>
      </c>
      <c r="K27" s="54"/>
      <c r="L27" s="54"/>
      <c r="M27" s="54"/>
      <c r="N27" s="54"/>
      <c r="O27" s="54"/>
      <c r="P27" s="54"/>
      <c r="Q27" s="54"/>
      <c r="R27" s="54"/>
      <c r="S27" s="36"/>
      <c r="T27" s="36"/>
      <c r="U27" s="36"/>
      <c r="V27" s="36"/>
      <c r="W27" s="46"/>
      <c r="X27" s="36"/>
      <c r="Y27" s="36"/>
      <c r="Z27" s="36"/>
      <c r="AA27" s="36"/>
      <c r="AB27" s="98"/>
    </row>
    <row r="28" spans="1:28" ht="24" customHeight="1" x14ac:dyDescent="0.3">
      <c r="A28" s="96"/>
      <c r="B28" s="91"/>
      <c r="C28" s="91"/>
      <c r="D28" s="87"/>
      <c r="E28" s="91"/>
      <c r="F28" s="91"/>
      <c r="G28" s="87"/>
      <c r="H28" s="44">
        <v>2</v>
      </c>
      <c r="I28" s="44">
        <v>2</v>
      </c>
      <c r="J28" s="5" t="s">
        <v>78</v>
      </c>
      <c r="K28" s="54"/>
      <c r="L28" s="54"/>
      <c r="M28" s="54"/>
      <c r="N28" s="54"/>
      <c r="O28" s="54"/>
      <c r="P28" s="54"/>
      <c r="Q28" s="54"/>
      <c r="R28" s="54"/>
      <c r="S28" s="36"/>
      <c r="T28" s="36"/>
      <c r="U28" s="36"/>
      <c r="V28" s="36"/>
      <c r="W28" s="46"/>
      <c r="X28" s="36"/>
      <c r="Y28" s="36"/>
      <c r="Z28" s="36"/>
      <c r="AA28" s="36"/>
      <c r="AB28" s="100"/>
    </row>
    <row r="29" spans="1:28" ht="24" customHeight="1" x14ac:dyDescent="0.3">
      <c r="A29" s="94"/>
      <c r="B29" s="91"/>
      <c r="C29" s="91"/>
      <c r="D29" s="88"/>
      <c r="E29" s="91"/>
      <c r="F29" s="91"/>
      <c r="G29" s="88"/>
      <c r="H29" s="44" t="s">
        <v>3</v>
      </c>
      <c r="I29" s="44"/>
      <c r="J29" s="5" t="s">
        <v>54</v>
      </c>
      <c r="K29" s="54" t="s">
        <v>243</v>
      </c>
      <c r="L29" s="54" t="s">
        <v>244</v>
      </c>
      <c r="M29" s="54" t="s">
        <v>245</v>
      </c>
      <c r="N29" s="54" t="s">
        <v>246</v>
      </c>
      <c r="O29" s="54" t="s">
        <v>247</v>
      </c>
      <c r="P29" s="54" t="s">
        <v>248</v>
      </c>
      <c r="Q29" s="54" t="s">
        <v>249</v>
      </c>
      <c r="R29" s="54" t="s">
        <v>250</v>
      </c>
      <c r="S29" s="36"/>
      <c r="T29" s="36"/>
      <c r="U29" s="36"/>
      <c r="V29" s="36"/>
      <c r="W29" s="46"/>
      <c r="X29" s="36"/>
      <c r="Y29" s="36"/>
      <c r="Z29" s="36"/>
      <c r="AA29" s="36"/>
      <c r="AB29" s="99"/>
    </row>
    <row r="30" spans="1:28" ht="24" customHeight="1" x14ac:dyDescent="0.3">
      <c r="A30" s="93" t="s">
        <v>51</v>
      </c>
      <c r="B30" s="91">
        <v>9</v>
      </c>
      <c r="C30" s="91" t="s">
        <v>80</v>
      </c>
      <c r="D30" s="86">
        <v>1</v>
      </c>
      <c r="E30" s="91">
        <f>IF(I31="비해당",(SUM(G30)),D30)</f>
        <v>1</v>
      </c>
      <c r="F30" s="91">
        <f>IF(I31="비해당",G30,(SUM(I30)))</f>
        <v>1</v>
      </c>
      <c r="G30" s="86">
        <v>0</v>
      </c>
      <c r="H30" s="44">
        <v>1</v>
      </c>
      <c r="I30" s="44">
        <v>1</v>
      </c>
      <c r="J30" s="5" t="s">
        <v>81</v>
      </c>
      <c r="K30" s="54">
        <f>SUM(I101)</f>
        <v>1</v>
      </c>
      <c r="L30" s="54">
        <f>SUM(I102:I103)</f>
        <v>2</v>
      </c>
      <c r="M30" s="54">
        <f>SUM(I104:I106)</f>
        <v>3</v>
      </c>
      <c r="N30" s="54">
        <f>SUM(I107:I108)</f>
        <v>2</v>
      </c>
      <c r="O30" s="54">
        <f>SUM(I109:I110)</f>
        <v>2</v>
      </c>
      <c r="P30" s="54">
        <f>SUM(I111:I112)</f>
        <v>3</v>
      </c>
      <c r="Q30" s="54">
        <f>SUM(I114)</f>
        <v>1</v>
      </c>
      <c r="R30" s="54">
        <f>SUM(I116)</f>
        <v>2</v>
      </c>
      <c r="S30" s="36"/>
      <c r="T30" s="36"/>
      <c r="U30" s="36"/>
      <c r="V30" s="36"/>
      <c r="W30" s="46"/>
      <c r="X30" s="36"/>
      <c r="Y30" s="36"/>
      <c r="Z30" s="36"/>
      <c r="AA30" s="36"/>
      <c r="AB30" s="98"/>
    </row>
    <row r="31" spans="1:28" ht="24" customHeight="1" x14ac:dyDescent="0.3">
      <c r="A31" s="94"/>
      <c r="B31" s="91"/>
      <c r="C31" s="91"/>
      <c r="D31" s="88"/>
      <c r="E31" s="91"/>
      <c r="F31" s="91"/>
      <c r="G31" s="88"/>
      <c r="H31" s="35" t="s">
        <v>26</v>
      </c>
      <c r="I31" s="44"/>
      <c r="J31" s="5" t="s">
        <v>82</v>
      </c>
      <c r="K31" s="54"/>
      <c r="L31" s="54"/>
      <c r="M31" s="54"/>
      <c r="N31" s="54"/>
      <c r="O31" s="54"/>
      <c r="P31" s="54" t="s">
        <v>255</v>
      </c>
      <c r="Q31" s="54" t="s">
        <v>255</v>
      </c>
      <c r="R31" s="54"/>
      <c r="S31" s="36"/>
      <c r="T31" s="36"/>
      <c r="U31" s="36"/>
      <c r="V31" s="36"/>
      <c r="W31" s="46"/>
      <c r="X31" s="36"/>
      <c r="Y31" s="36"/>
      <c r="Z31" s="36"/>
      <c r="AA31" s="36"/>
      <c r="AB31" s="99"/>
    </row>
    <row r="32" spans="1:28" ht="24" customHeight="1" x14ac:dyDescent="0.3">
      <c r="A32" s="93" t="s">
        <v>51</v>
      </c>
      <c r="B32" s="91">
        <v>10</v>
      </c>
      <c r="C32" s="91" t="s">
        <v>83</v>
      </c>
      <c r="D32" s="86">
        <v>2</v>
      </c>
      <c r="E32" s="91">
        <f>IF(I34="비해당",(SUM(G32)),D32)</f>
        <v>2</v>
      </c>
      <c r="F32" s="91">
        <f>IF(I34="비해당",G32,(SUM(I32:I33)))</f>
        <v>2</v>
      </c>
      <c r="G32" s="86">
        <v>0</v>
      </c>
      <c r="H32" s="44">
        <v>1</v>
      </c>
      <c r="I32" s="44">
        <v>1</v>
      </c>
      <c r="J32" s="5" t="s">
        <v>186</v>
      </c>
      <c r="K32" s="54"/>
      <c r="L32" s="54"/>
      <c r="M32" s="54"/>
      <c r="N32" s="54"/>
      <c r="O32" s="54"/>
      <c r="P32" s="54"/>
      <c r="Q32" s="54"/>
      <c r="R32" s="54"/>
      <c r="S32" s="36"/>
      <c r="T32" s="36"/>
      <c r="U32" s="36"/>
      <c r="V32" s="36"/>
      <c r="W32" s="46"/>
      <c r="X32" s="36"/>
      <c r="Y32" s="36"/>
      <c r="Z32" s="36"/>
      <c r="AA32" s="36"/>
      <c r="AB32" s="98"/>
    </row>
    <row r="33" spans="1:28" ht="24" customHeight="1" x14ac:dyDescent="0.3">
      <c r="A33" s="96"/>
      <c r="B33" s="91"/>
      <c r="C33" s="91"/>
      <c r="D33" s="87"/>
      <c r="E33" s="91"/>
      <c r="F33" s="91"/>
      <c r="G33" s="87"/>
      <c r="H33" s="44">
        <v>1</v>
      </c>
      <c r="I33" s="44">
        <v>1</v>
      </c>
      <c r="J33" s="5" t="s">
        <v>84</v>
      </c>
      <c r="K33" s="54"/>
      <c r="L33" s="54"/>
      <c r="M33" s="54"/>
      <c r="N33" s="54"/>
      <c r="O33" s="54"/>
      <c r="P33" s="54"/>
      <c r="Q33" s="54"/>
      <c r="R33" s="54"/>
      <c r="S33" s="36"/>
      <c r="T33" s="36"/>
      <c r="U33" s="36"/>
      <c r="V33" s="36"/>
      <c r="W33" s="46"/>
      <c r="X33" s="36"/>
      <c r="Y33" s="36"/>
      <c r="Z33" s="36"/>
      <c r="AA33" s="36"/>
      <c r="AB33" s="100"/>
    </row>
    <row r="34" spans="1:28" ht="24" customHeight="1" x14ac:dyDescent="0.3">
      <c r="A34" s="94"/>
      <c r="B34" s="91"/>
      <c r="C34" s="91"/>
      <c r="D34" s="88"/>
      <c r="E34" s="91"/>
      <c r="F34" s="91"/>
      <c r="G34" s="88"/>
      <c r="H34" s="44" t="s">
        <v>26</v>
      </c>
      <c r="I34" s="44"/>
      <c r="J34" s="5" t="s">
        <v>82</v>
      </c>
      <c r="K34" s="54" t="s">
        <v>251</v>
      </c>
      <c r="L34" s="54" t="s">
        <v>252</v>
      </c>
      <c r="M34" s="54" t="s">
        <v>253</v>
      </c>
      <c r="N34" s="54" t="s">
        <v>254</v>
      </c>
      <c r="O34" s="54"/>
      <c r="P34" s="54"/>
      <c r="Q34" s="54"/>
      <c r="R34" s="54"/>
      <c r="S34" s="36"/>
      <c r="T34" s="36"/>
      <c r="U34" s="36"/>
      <c r="V34" s="36"/>
      <c r="W34" s="46"/>
      <c r="X34" s="36"/>
      <c r="Y34" s="36"/>
      <c r="Z34" s="36"/>
      <c r="AA34" s="36"/>
      <c r="AB34" s="99"/>
    </row>
    <row r="35" spans="1:28" ht="41.25" customHeight="1" x14ac:dyDescent="0.3">
      <c r="A35" s="93" t="s">
        <v>51</v>
      </c>
      <c r="B35" s="91">
        <v>11</v>
      </c>
      <c r="C35" s="91" t="s">
        <v>85</v>
      </c>
      <c r="D35" s="86">
        <v>3</v>
      </c>
      <c r="E35" s="91">
        <f>IF(I36="비해당",(SUM(G35)),D35)</f>
        <v>3</v>
      </c>
      <c r="F35" s="91">
        <f>IF(I36="비해당",G35,(SUM(I35)))</f>
        <v>3</v>
      </c>
      <c r="G35" s="86">
        <v>0</v>
      </c>
      <c r="H35" s="47">
        <v>3</v>
      </c>
      <c r="I35" s="44">
        <v>3</v>
      </c>
      <c r="J35" s="5" t="s">
        <v>86</v>
      </c>
      <c r="K35" s="54">
        <f>SUM(I117)</f>
        <v>2</v>
      </c>
      <c r="L35" s="54">
        <f>SUM(I119)</f>
        <v>2</v>
      </c>
      <c r="M35" s="54">
        <f>SUM(I120)</f>
        <v>2</v>
      </c>
      <c r="N35" s="54">
        <f>SUM(I122)</f>
        <v>1</v>
      </c>
      <c r="O35" s="36"/>
      <c r="P35" s="36"/>
      <c r="Q35" s="36"/>
      <c r="R35" s="36"/>
      <c r="S35" s="36"/>
      <c r="T35" s="36"/>
      <c r="U35" s="36"/>
      <c r="V35" s="36"/>
      <c r="W35" s="46"/>
      <c r="X35" s="36"/>
      <c r="Y35" s="36"/>
      <c r="Z35" s="36"/>
      <c r="AA35" s="36"/>
      <c r="AB35" s="98"/>
    </row>
    <row r="36" spans="1:28" ht="24" customHeight="1" x14ac:dyDescent="0.3">
      <c r="A36" s="94"/>
      <c r="B36" s="91"/>
      <c r="C36" s="91"/>
      <c r="D36" s="88"/>
      <c r="E36" s="91"/>
      <c r="F36" s="91"/>
      <c r="G36" s="88"/>
      <c r="H36" s="35" t="s">
        <v>3</v>
      </c>
      <c r="I36" s="44"/>
      <c r="J36" s="5" t="s">
        <v>82</v>
      </c>
      <c r="K36" s="54" t="s">
        <v>255</v>
      </c>
      <c r="L36" s="54"/>
      <c r="M36" s="54" t="s">
        <v>255</v>
      </c>
      <c r="N36" s="54" t="s">
        <v>255</v>
      </c>
      <c r="O36" s="54"/>
      <c r="P36" s="54"/>
      <c r="Q36" s="54"/>
      <c r="R36" s="54"/>
      <c r="S36" s="36"/>
      <c r="T36" s="36"/>
      <c r="U36" s="36"/>
      <c r="V36" s="36"/>
      <c r="W36" s="46"/>
      <c r="X36" s="36"/>
      <c r="Y36" s="36"/>
      <c r="Z36" s="36"/>
      <c r="AA36" s="36"/>
      <c r="AB36" s="99"/>
    </row>
    <row r="37" spans="1:28" ht="24" customHeight="1" x14ac:dyDescent="0.3">
      <c r="A37" s="93" t="s">
        <v>51</v>
      </c>
      <c r="B37" s="91">
        <v>12</v>
      </c>
      <c r="C37" s="91" t="s">
        <v>87</v>
      </c>
      <c r="D37" s="86">
        <v>3</v>
      </c>
      <c r="E37" s="91">
        <f>IF(I38="비해당",(SUM(G37)),D37)</f>
        <v>3</v>
      </c>
      <c r="F37" s="91">
        <f>IF(I38="비해당",G37,(SUM(I37)))</f>
        <v>3</v>
      </c>
      <c r="G37" s="86">
        <v>0</v>
      </c>
      <c r="H37" s="47">
        <v>3</v>
      </c>
      <c r="I37" s="44">
        <v>3</v>
      </c>
      <c r="J37" s="5" t="s">
        <v>89</v>
      </c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46"/>
      <c r="X37" s="36"/>
      <c r="Y37" s="36"/>
      <c r="Z37" s="36"/>
      <c r="AA37" s="36"/>
      <c r="AB37" s="98"/>
    </row>
    <row r="38" spans="1:28" ht="24" customHeight="1" x14ac:dyDescent="0.3">
      <c r="A38" s="94"/>
      <c r="B38" s="91"/>
      <c r="C38" s="91"/>
      <c r="D38" s="88"/>
      <c r="E38" s="91"/>
      <c r="F38" s="91"/>
      <c r="G38" s="88"/>
      <c r="H38" s="35" t="s">
        <v>3</v>
      </c>
      <c r="I38" s="44"/>
      <c r="J38" s="5" t="s">
        <v>82</v>
      </c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46"/>
      <c r="X38" s="36"/>
      <c r="Y38" s="36"/>
      <c r="Z38" s="36"/>
      <c r="AA38" s="36"/>
      <c r="AB38" s="99"/>
    </row>
    <row r="39" spans="1:28" ht="24" customHeight="1" x14ac:dyDescent="0.3">
      <c r="A39" s="93" t="s">
        <v>51</v>
      </c>
      <c r="B39" s="91">
        <v>13</v>
      </c>
      <c r="C39" s="91" t="s">
        <v>88</v>
      </c>
      <c r="D39" s="86">
        <v>2</v>
      </c>
      <c r="E39" s="91">
        <f>IF(I41="비해당",(SUM(G39)),D39)</f>
        <v>2</v>
      </c>
      <c r="F39" s="91">
        <f>IF(I41="비해당",G39,(SUM(I39:I40)))</f>
        <v>2</v>
      </c>
      <c r="G39" s="86">
        <v>0</v>
      </c>
      <c r="H39" s="35">
        <v>1</v>
      </c>
      <c r="I39" s="44">
        <v>1</v>
      </c>
      <c r="J39" s="5" t="s">
        <v>90</v>
      </c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46"/>
      <c r="X39" s="36"/>
      <c r="Y39" s="36"/>
      <c r="Z39" s="36"/>
      <c r="AA39" s="36"/>
      <c r="AB39" s="98"/>
    </row>
    <row r="40" spans="1:28" ht="24" customHeight="1" x14ac:dyDescent="0.3">
      <c r="A40" s="96"/>
      <c r="B40" s="91"/>
      <c r="C40" s="91"/>
      <c r="D40" s="87"/>
      <c r="E40" s="91"/>
      <c r="F40" s="91"/>
      <c r="G40" s="87"/>
      <c r="H40" s="35">
        <v>1</v>
      </c>
      <c r="I40" s="44">
        <v>1</v>
      </c>
      <c r="J40" s="5" t="s">
        <v>91</v>
      </c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46"/>
      <c r="X40" s="36"/>
      <c r="Y40" s="36"/>
      <c r="Z40" s="36"/>
      <c r="AA40" s="36"/>
      <c r="AB40" s="100"/>
    </row>
    <row r="41" spans="1:28" ht="24" customHeight="1" x14ac:dyDescent="0.3">
      <c r="A41" s="94"/>
      <c r="B41" s="91"/>
      <c r="C41" s="91"/>
      <c r="D41" s="88"/>
      <c r="E41" s="91"/>
      <c r="F41" s="91"/>
      <c r="G41" s="88"/>
      <c r="H41" s="35" t="s">
        <v>3</v>
      </c>
      <c r="I41" s="44"/>
      <c r="J41" s="5" t="s">
        <v>54</v>
      </c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46"/>
      <c r="X41" s="36"/>
      <c r="Y41" s="36"/>
      <c r="Z41" s="36"/>
      <c r="AA41" s="36"/>
      <c r="AB41" s="99"/>
    </row>
    <row r="42" spans="1:28" ht="24" customHeight="1" x14ac:dyDescent="0.3">
      <c r="A42" s="93" t="s">
        <v>51</v>
      </c>
      <c r="B42" s="91">
        <v>14</v>
      </c>
      <c r="C42" s="91" t="s">
        <v>92</v>
      </c>
      <c r="D42" s="86">
        <v>3</v>
      </c>
      <c r="E42" s="91">
        <f>IF(I44="비해당",(SUM(G42)),D42)</f>
        <v>3</v>
      </c>
      <c r="F42" s="91">
        <f>IF(I44="비해당",G42,(SUM(I42:I43)))</f>
        <v>3</v>
      </c>
      <c r="G42" s="86">
        <v>0</v>
      </c>
      <c r="H42" s="35">
        <v>2</v>
      </c>
      <c r="I42" s="44">
        <v>2</v>
      </c>
      <c r="J42" s="5" t="s">
        <v>93</v>
      </c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46"/>
      <c r="X42" s="36"/>
      <c r="Y42" s="36"/>
      <c r="Z42" s="36"/>
      <c r="AA42" s="36"/>
      <c r="AB42" s="98"/>
    </row>
    <row r="43" spans="1:28" ht="24" customHeight="1" x14ac:dyDescent="0.3">
      <c r="A43" s="96"/>
      <c r="B43" s="91"/>
      <c r="C43" s="91"/>
      <c r="D43" s="87"/>
      <c r="E43" s="91"/>
      <c r="F43" s="91"/>
      <c r="G43" s="87"/>
      <c r="H43" s="35">
        <v>1</v>
      </c>
      <c r="I43" s="44">
        <v>1</v>
      </c>
      <c r="J43" s="5" t="s">
        <v>94</v>
      </c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46"/>
      <c r="X43" s="36"/>
      <c r="Y43" s="36"/>
      <c r="Z43" s="36"/>
      <c r="AA43" s="36"/>
      <c r="AB43" s="100"/>
    </row>
    <row r="44" spans="1:28" ht="24" customHeight="1" x14ac:dyDescent="0.3">
      <c r="A44" s="94"/>
      <c r="B44" s="91"/>
      <c r="C44" s="91"/>
      <c r="D44" s="88"/>
      <c r="E44" s="91"/>
      <c r="F44" s="91"/>
      <c r="G44" s="88"/>
      <c r="H44" s="35" t="s">
        <v>3</v>
      </c>
      <c r="I44" s="44"/>
      <c r="J44" s="5" t="s">
        <v>95</v>
      </c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46"/>
      <c r="X44" s="36"/>
      <c r="Y44" s="36"/>
      <c r="Z44" s="36"/>
      <c r="AA44" s="36"/>
      <c r="AB44" s="99"/>
    </row>
    <row r="45" spans="1:28" ht="24" customHeight="1" x14ac:dyDescent="0.3">
      <c r="A45" s="79" t="s">
        <v>13</v>
      </c>
      <c r="B45" s="76">
        <v>15</v>
      </c>
      <c r="C45" s="76" t="s">
        <v>188</v>
      </c>
      <c r="D45" s="77">
        <v>5</v>
      </c>
      <c r="E45" s="89">
        <v>5</v>
      </c>
      <c r="F45" s="91">
        <f>SUM(I45:I48)</f>
        <v>5</v>
      </c>
      <c r="G45" s="86">
        <v>0</v>
      </c>
      <c r="H45" s="44">
        <v>1</v>
      </c>
      <c r="I45" s="44">
        <v>1</v>
      </c>
      <c r="J45" s="5" t="s">
        <v>96</v>
      </c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46"/>
      <c r="X45" s="36"/>
      <c r="Y45" s="36"/>
      <c r="Z45" s="36"/>
      <c r="AA45" s="36"/>
      <c r="AB45" s="98"/>
    </row>
    <row r="46" spans="1:28" ht="24" customHeight="1" x14ac:dyDescent="0.3">
      <c r="A46" s="81"/>
      <c r="B46" s="76"/>
      <c r="C46" s="76"/>
      <c r="D46" s="82"/>
      <c r="E46" s="89"/>
      <c r="F46" s="91"/>
      <c r="G46" s="87"/>
      <c r="H46" s="44">
        <v>1</v>
      </c>
      <c r="I46" s="44">
        <v>1</v>
      </c>
      <c r="J46" s="5" t="s">
        <v>189</v>
      </c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46"/>
      <c r="X46" s="36"/>
      <c r="Y46" s="36"/>
      <c r="Z46" s="36"/>
      <c r="AA46" s="36"/>
      <c r="AB46" s="100"/>
    </row>
    <row r="47" spans="1:28" ht="24" customHeight="1" x14ac:dyDescent="0.3">
      <c r="A47" s="81"/>
      <c r="B47" s="76"/>
      <c r="C47" s="76"/>
      <c r="D47" s="82"/>
      <c r="E47" s="89"/>
      <c r="F47" s="91"/>
      <c r="G47" s="87"/>
      <c r="H47" s="44">
        <v>1</v>
      </c>
      <c r="I47" s="44">
        <v>1</v>
      </c>
      <c r="J47" s="69" t="s">
        <v>259</v>
      </c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46"/>
      <c r="X47" s="36"/>
      <c r="Y47" s="36"/>
      <c r="Z47" s="36"/>
      <c r="AA47" s="36"/>
      <c r="AB47" s="100"/>
    </row>
    <row r="48" spans="1:28" ht="24" customHeight="1" x14ac:dyDescent="0.3">
      <c r="A48" s="80"/>
      <c r="B48" s="76"/>
      <c r="C48" s="76"/>
      <c r="D48" s="78"/>
      <c r="E48" s="89"/>
      <c r="F48" s="91"/>
      <c r="G48" s="88"/>
      <c r="H48" s="44">
        <v>2</v>
      </c>
      <c r="I48" s="44">
        <v>2</v>
      </c>
      <c r="J48" s="5" t="s">
        <v>97</v>
      </c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46"/>
      <c r="X48" s="36"/>
      <c r="Y48" s="36"/>
      <c r="Z48" s="36"/>
      <c r="AA48" s="36"/>
      <c r="AB48" s="99"/>
    </row>
    <row r="49" spans="1:28" ht="24" customHeight="1" x14ac:dyDescent="0.3">
      <c r="A49" s="79" t="s">
        <v>13</v>
      </c>
      <c r="B49" s="76">
        <v>16</v>
      </c>
      <c r="C49" s="76" t="s">
        <v>98</v>
      </c>
      <c r="D49" s="77">
        <v>5</v>
      </c>
      <c r="E49" s="89">
        <f>IF(I54="비해당",(SUM(G49)),D49)</f>
        <v>5</v>
      </c>
      <c r="F49" s="76">
        <f>IF(I54="비해당",G49,(SUM(I49:I53)))</f>
        <v>5</v>
      </c>
      <c r="G49" s="77">
        <v>0</v>
      </c>
      <c r="H49" s="44">
        <v>1</v>
      </c>
      <c r="I49" s="44">
        <v>1</v>
      </c>
      <c r="J49" s="5" t="s">
        <v>99</v>
      </c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46"/>
      <c r="X49" s="36"/>
      <c r="Y49" s="36"/>
      <c r="Z49" s="36"/>
      <c r="AA49" s="36"/>
      <c r="AB49" s="98"/>
    </row>
    <row r="50" spans="1:28" ht="24" customHeight="1" x14ac:dyDescent="0.3">
      <c r="A50" s="81"/>
      <c r="B50" s="76"/>
      <c r="C50" s="76"/>
      <c r="D50" s="82"/>
      <c r="E50" s="89"/>
      <c r="F50" s="76"/>
      <c r="G50" s="82"/>
      <c r="H50" s="44">
        <v>1</v>
      </c>
      <c r="I50" s="44">
        <v>1</v>
      </c>
      <c r="J50" s="5" t="s">
        <v>100</v>
      </c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46"/>
      <c r="X50" s="36"/>
      <c r="Y50" s="36"/>
      <c r="Z50" s="36"/>
      <c r="AA50" s="36"/>
      <c r="AB50" s="100"/>
    </row>
    <row r="51" spans="1:28" ht="24" customHeight="1" x14ac:dyDescent="0.3">
      <c r="A51" s="81"/>
      <c r="B51" s="76"/>
      <c r="C51" s="76"/>
      <c r="D51" s="82"/>
      <c r="E51" s="89"/>
      <c r="F51" s="76"/>
      <c r="G51" s="82"/>
      <c r="H51" s="44">
        <v>1</v>
      </c>
      <c r="I51" s="44">
        <v>1</v>
      </c>
      <c r="J51" s="5" t="s">
        <v>101</v>
      </c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46"/>
      <c r="X51" s="36"/>
      <c r="Y51" s="36"/>
      <c r="Z51" s="36"/>
      <c r="AA51" s="36"/>
      <c r="AB51" s="100"/>
    </row>
    <row r="52" spans="1:28" ht="24" customHeight="1" x14ac:dyDescent="0.3">
      <c r="A52" s="81"/>
      <c r="B52" s="76"/>
      <c r="C52" s="76"/>
      <c r="D52" s="82"/>
      <c r="E52" s="89"/>
      <c r="F52" s="76"/>
      <c r="G52" s="82"/>
      <c r="H52" s="44">
        <v>1</v>
      </c>
      <c r="I52" s="44">
        <v>1</v>
      </c>
      <c r="J52" s="5" t="s">
        <v>102</v>
      </c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46"/>
      <c r="X52" s="36"/>
      <c r="Y52" s="36"/>
      <c r="Z52" s="36"/>
      <c r="AA52" s="36"/>
      <c r="AB52" s="100"/>
    </row>
    <row r="53" spans="1:28" ht="24" customHeight="1" x14ac:dyDescent="0.3">
      <c r="A53" s="81"/>
      <c r="B53" s="76"/>
      <c r="C53" s="76"/>
      <c r="D53" s="82"/>
      <c r="E53" s="89"/>
      <c r="F53" s="76"/>
      <c r="G53" s="82"/>
      <c r="H53" s="44">
        <v>1</v>
      </c>
      <c r="I53" s="44">
        <v>1</v>
      </c>
      <c r="J53" s="5" t="s">
        <v>103</v>
      </c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46"/>
      <c r="X53" s="36"/>
      <c r="Y53" s="36"/>
      <c r="Z53" s="36"/>
      <c r="AA53" s="36"/>
      <c r="AB53" s="100"/>
    </row>
    <row r="54" spans="1:28" ht="24" customHeight="1" x14ac:dyDescent="0.3">
      <c r="A54" s="80"/>
      <c r="B54" s="76"/>
      <c r="C54" s="76"/>
      <c r="D54" s="78"/>
      <c r="E54" s="89"/>
      <c r="F54" s="76"/>
      <c r="G54" s="78"/>
      <c r="H54" s="44" t="s">
        <v>3</v>
      </c>
      <c r="I54" s="44"/>
      <c r="J54" s="5" t="s">
        <v>107</v>
      </c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46"/>
      <c r="X54" s="36"/>
      <c r="Y54" s="36"/>
      <c r="Z54" s="36"/>
      <c r="AA54" s="36"/>
      <c r="AB54" s="99"/>
    </row>
    <row r="55" spans="1:28" ht="24" customHeight="1" x14ac:dyDescent="0.3">
      <c r="A55" s="79" t="s">
        <v>13</v>
      </c>
      <c r="B55" s="76">
        <v>17</v>
      </c>
      <c r="C55" s="76" t="s">
        <v>257</v>
      </c>
      <c r="D55" s="77">
        <v>4</v>
      </c>
      <c r="E55" s="89">
        <v>4</v>
      </c>
      <c r="F55" s="91">
        <f>SUM(I55:I56)</f>
        <v>4</v>
      </c>
      <c r="G55" s="86">
        <v>0</v>
      </c>
      <c r="H55" s="44">
        <v>2</v>
      </c>
      <c r="I55" s="44">
        <v>2</v>
      </c>
      <c r="J55" s="5" t="s">
        <v>190</v>
      </c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46"/>
      <c r="X55" s="36"/>
      <c r="Y55" s="36"/>
      <c r="Z55" s="36"/>
      <c r="AA55" s="36"/>
      <c r="AB55" s="98"/>
    </row>
    <row r="56" spans="1:28" ht="24" customHeight="1" x14ac:dyDescent="0.3">
      <c r="A56" s="80"/>
      <c r="B56" s="76"/>
      <c r="C56" s="76"/>
      <c r="D56" s="78"/>
      <c r="E56" s="89"/>
      <c r="F56" s="91"/>
      <c r="G56" s="88"/>
      <c r="H56" s="44">
        <v>2</v>
      </c>
      <c r="I56" s="44">
        <v>2</v>
      </c>
      <c r="J56" s="5" t="s">
        <v>191</v>
      </c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46"/>
      <c r="X56" s="36"/>
      <c r="Y56" s="36"/>
      <c r="Z56" s="36"/>
      <c r="AA56" s="36"/>
      <c r="AB56" s="99"/>
    </row>
    <row r="57" spans="1:28" ht="24" customHeight="1" x14ac:dyDescent="0.3">
      <c r="A57" s="79" t="s">
        <v>13</v>
      </c>
      <c r="B57" s="76">
        <v>18</v>
      </c>
      <c r="C57" s="76" t="s">
        <v>104</v>
      </c>
      <c r="D57" s="77">
        <v>5</v>
      </c>
      <c r="E57" s="89">
        <v>5</v>
      </c>
      <c r="F57" s="91">
        <f>SUM(I57:I59)</f>
        <v>5</v>
      </c>
      <c r="G57" s="86">
        <v>0</v>
      </c>
      <c r="H57" s="44">
        <v>1</v>
      </c>
      <c r="I57" s="44">
        <v>1</v>
      </c>
      <c r="J57" s="5" t="s">
        <v>108</v>
      </c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46"/>
      <c r="X57" s="36"/>
      <c r="Y57" s="36"/>
      <c r="Z57" s="36"/>
      <c r="AA57" s="36"/>
      <c r="AB57" s="98"/>
    </row>
    <row r="58" spans="1:28" ht="24" customHeight="1" x14ac:dyDescent="0.3">
      <c r="A58" s="81"/>
      <c r="B58" s="76"/>
      <c r="C58" s="76"/>
      <c r="D58" s="82"/>
      <c r="E58" s="89"/>
      <c r="F58" s="91"/>
      <c r="G58" s="87"/>
      <c r="H58" s="44">
        <v>3</v>
      </c>
      <c r="I58" s="44">
        <v>3</v>
      </c>
      <c r="J58" s="5" t="s">
        <v>192</v>
      </c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46"/>
      <c r="X58" s="36"/>
      <c r="Y58" s="36"/>
      <c r="Z58" s="36"/>
      <c r="AA58" s="36"/>
      <c r="AB58" s="100"/>
    </row>
    <row r="59" spans="1:28" ht="24" customHeight="1" x14ac:dyDescent="0.3">
      <c r="A59" s="80"/>
      <c r="B59" s="76"/>
      <c r="C59" s="76"/>
      <c r="D59" s="78"/>
      <c r="E59" s="89"/>
      <c r="F59" s="91"/>
      <c r="G59" s="88"/>
      <c r="H59" s="44">
        <v>1</v>
      </c>
      <c r="I59" s="44">
        <v>1</v>
      </c>
      <c r="J59" s="5" t="s">
        <v>109</v>
      </c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46"/>
      <c r="X59" s="36"/>
      <c r="Y59" s="36"/>
      <c r="Z59" s="36"/>
      <c r="AA59" s="36"/>
      <c r="AB59" s="99"/>
    </row>
    <row r="60" spans="1:28" ht="24" customHeight="1" x14ac:dyDescent="0.3">
      <c r="A60" s="79" t="s">
        <v>13</v>
      </c>
      <c r="B60" s="76">
        <v>19</v>
      </c>
      <c r="C60" s="76" t="s">
        <v>105</v>
      </c>
      <c r="D60" s="77">
        <v>3</v>
      </c>
      <c r="E60" s="89">
        <f>IF(I62="비해당",(SUM(G60)),D60)</f>
        <v>3</v>
      </c>
      <c r="F60" s="91">
        <f>IF(I62="비해당",G60,(SUM(I60:I61)))</f>
        <v>3</v>
      </c>
      <c r="G60" s="86">
        <v>0</v>
      </c>
      <c r="H60" s="44">
        <v>2</v>
      </c>
      <c r="I60" s="44">
        <v>2</v>
      </c>
      <c r="J60" s="5" t="s">
        <v>110</v>
      </c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46"/>
      <c r="X60" s="36"/>
      <c r="Y60" s="36"/>
      <c r="Z60" s="36"/>
      <c r="AA60" s="36"/>
      <c r="AB60" s="98"/>
    </row>
    <row r="61" spans="1:28" ht="24" customHeight="1" x14ac:dyDescent="0.3">
      <c r="A61" s="81"/>
      <c r="B61" s="76"/>
      <c r="C61" s="76"/>
      <c r="D61" s="82"/>
      <c r="E61" s="89"/>
      <c r="F61" s="91"/>
      <c r="G61" s="87"/>
      <c r="H61" s="44">
        <v>1</v>
      </c>
      <c r="I61" s="44">
        <v>1</v>
      </c>
      <c r="J61" s="5" t="s">
        <v>111</v>
      </c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46"/>
      <c r="X61" s="36"/>
      <c r="Y61" s="36"/>
      <c r="Z61" s="36"/>
      <c r="AA61" s="36"/>
      <c r="AB61" s="100"/>
    </row>
    <row r="62" spans="1:28" ht="24" customHeight="1" x14ac:dyDescent="0.3">
      <c r="A62" s="80"/>
      <c r="B62" s="76"/>
      <c r="C62" s="76"/>
      <c r="D62" s="78"/>
      <c r="E62" s="89"/>
      <c r="F62" s="91"/>
      <c r="G62" s="88"/>
      <c r="H62" s="44" t="s">
        <v>3</v>
      </c>
      <c r="I62" s="44"/>
      <c r="J62" s="5" t="s">
        <v>193</v>
      </c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46"/>
      <c r="X62" s="36"/>
      <c r="Y62" s="36"/>
      <c r="Z62" s="36"/>
      <c r="AA62" s="36"/>
      <c r="AB62" s="99"/>
    </row>
    <row r="63" spans="1:28" ht="24" customHeight="1" x14ac:dyDescent="0.3">
      <c r="A63" s="79" t="s">
        <v>13</v>
      </c>
      <c r="B63" s="76">
        <v>20</v>
      </c>
      <c r="C63" s="76" t="s">
        <v>106</v>
      </c>
      <c r="D63" s="77">
        <v>4</v>
      </c>
      <c r="E63" s="89">
        <v>4</v>
      </c>
      <c r="F63" s="76">
        <f>SUM(I63:I65)</f>
        <v>4</v>
      </c>
      <c r="G63" s="77">
        <v>0</v>
      </c>
      <c r="H63" s="44">
        <v>1</v>
      </c>
      <c r="I63" s="44">
        <v>1</v>
      </c>
      <c r="J63" s="5" t="s">
        <v>112</v>
      </c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46"/>
      <c r="X63" s="36"/>
      <c r="Y63" s="36"/>
      <c r="Z63" s="36"/>
      <c r="AA63" s="36"/>
      <c r="AB63" s="98"/>
    </row>
    <row r="64" spans="1:28" ht="24" customHeight="1" x14ac:dyDescent="0.3">
      <c r="A64" s="81"/>
      <c r="B64" s="76"/>
      <c r="C64" s="76"/>
      <c r="D64" s="82"/>
      <c r="E64" s="89"/>
      <c r="F64" s="76"/>
      <c r="G64" s="82"/>
      <c r="H64" s="44">
        <v>2</v>
      </c>
      <c r="I64" s="44">
        <v>2</v>
      </c>
      <c r="J64" s="5" t="s">
        <v>113</v>
      </c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46"/>
      <c r="X64" s="36"/>
      <c r="Y64" s="36"/>
      <c r="Z64" s="36"/>
      <c r="AA64" s="36"/>
      <c r="AB64" s="100"/>
    </row>
    <row r="65" spans="1:28" ht="24" customHeight="1" x14ac:dyDescent="0.3">
      <c r="A65" s="80"/>
      <c r="B65" s="76"/>
      <c r="C65" s="76"/>
      <c r="D65" s="78"/>
      <c r="E65" s="89"/>
      <c r="F65" s="76"/>
      <c r="G65" s="78"/>
      <c r="H65" s="44">
        <v>1</v>
      </c>
      <c r="I65" s="44">
        <v>1</v>
      </c>
      <c r="J65" s="5" t="s">
        <v>114</v>
      </c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46"/>
      <c r="X65" s="36"/>
      <c r="Y65" s="36"/>
      <c r="Z65" s="36"/>
      <c r="AA65" s="36"/>
      <c r="AB65" s="99"/>
    </row>
    <row r="66" spans="1:28" ht="33" customHeight="1" x14ac:dyDescent="0.3">
      <c r="A66" s="79" t="s">
        <v>13</v>
      </c>
      <c r="B66" s="76">
        <v>21</v>
      </c>
      <c r="C66" s="76" t="s">
        <v>194</v>
      </c>
      <c r="D66" s="77">
        <v>10</v>
      </c>
      <c r="E66" s="89">
        <v>10</v>
      </c>
      <c r="F66" s="76">
        <f>SUM(I66:I70)</f>
        <v>10</v>
      </c>
      <c r="G66" s="77">
        <v>0</v>
      </c>
      <c r="H66" s="44">
        <v>1</v>
      </c>
      <c r="I66" s="44">
        <v>1</v>
      </c>
      <c r="J66" s="5" t="s">
        <v>195</v>
      </c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46"/>
      <c r="X66" s="36"/>
      <c r="Y66" s="36"/>
      <c r="Z66" s="36"/>
      <c r="AA66" s="36"/>
      <c r="AB66" s="98"/>
    </row>
    <row r="67" spans="1:28" ht="33" customHeight="1" x14ac:dyDescent="0.3">
      <c r="A67" s="81"/>
      <c r="B67" s="76"/>
      <c r="C67" s="76"/>
      <c r="D67" s="82"/>
      <c r="E67" s="89"/>
      <c r="F67" s="76"/>
      <c r="G67" s="82"/>
      <c r="H67" s="44">
        <v>2</v>
      </c>
      <c r="I67" s="44">
        <v>2</v>
      </c>
      <c r="J67" s="5" t="s">
        <v>196</v>
      </c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46"/>
      <c r="X67" s="36"/>
      <c r="Y67" s="36"/>
      <c r="Z67" s="36"/>
      <c r="AA67" s="36"/>
      <c r="AB67" s="100"/>
    </row>
    <row r="68" spans="1:28" ht="33" customHeight="1" x14ac:dyDescent="0.3">
      <c r="A68" s="81"/>
      <c r="B68" s="76"/>
      <c r="C68" s="76"/>
      <c r="D68" s="82"/>
      <c r="E68" s="89"/>
      <c r="F68" s="76"/>
      <c r="G68" s="82"/>
      <c r="H68" s="52">
        <v>2</v>
      </c>
      <c r="I68" s="52">
        <v>2</v>
      </c>
      <c r="J68" s="5" t="s">
        <v>197</v>
      </c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100"/>
    </row>
    <row r="69" spans="1:28" ht="33" customHeight="1" x14ac:dyDescent="0.3">
      <c r="A69" s="81"/>
      <c r="B69" s="76"/>
      <c r="C69" s="76"/>
      <c r="D69" s="82"/>
      <c r="E69" s="89"/>
      <c r="F69" s="76"/>
      <c r="G69" s="82"/>
      <c r="H69" s="52">
        <v>4</v>
      </c>
      <c r="I69" s="52">
        <v>4</v>
      </c>
      <c r="J69" s="5" t="s">
        <v>198</v>
      </c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100"/>
    </row>
    <row r="70" spans="1:28" ht="33" customHeight="1" x14ac:dyDescent="0.3">
      <c r="A70" s="80"/>
      <c r="B70" s="76"/>
      <c r="C70" s="76"/>
      <c r="D70" s="78"/>
      <c r="E70" s="89"/>
      <c r="F70" s="76"/>
      <c r="G70" s="78"/>
      <c r="H70" s="44">
        <v>1</v>
      </c>
      <c r="I70" s="44">
        <v>1</v>
      </c>
      <c r="J70" s="5" t="s">
        <v>199</v>
      </c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46"/>
      <c r="X70" s="36"/>
      <c r="Y70" s="36"/>
      <c r="Z70" s="36"/>
      <c r="AA70" s="36"/>
      <c r="AB70" s="99"/>
    </row>
    <row r="71" spans="1:28" ht="24" customHeight="1" x14ac:dyDescent="0.3">
      <c r="A71" s="79" t="s">
        <v>13</v>
      </c>
      <c r="B71" s="76">
        <v>22</v>
      </c>
      <c r="C71" s="76" t="s">
        <v>115</v>
      </c>
      <c r="D71" s="77">
        <v>3</v>
      </c>
      <c r="E71" s="89">
        <v>3</v>
      </c>
      <c r="F71" s="76">
        <f>SUM(I71:I72)</f>
        <v>3</v>
      </c>
      <c r="G71" s="77">
        <v>0</v>
      </c>
      <c r="H71" s="44">
        <v>2</v>
      </c>
      <c r="I71" s="44">
        <v>2</v>
      </c>
      <c r="J71" s="5" t="s">
        <v>116</v>
      </c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46"/>
      <c r="X71" s="36"/>
      <c r="Y71" s="36"/>
      <c r="Z71" s="36"/>
      <c r="AA71" s="36"/>
      <c r="AB71" s="98"/>
    </row>
    <row r="72" spans="1:28" ht="24" customHeight="1" x14ac:dyDescent="0.3">
      <c r="A72" s="80"/>
      <c r="B72" s="76"/>
      <c r="C72" s="76"/>
      <c r="D72" s="78"/>
      <c r="E72" s="89"/>
      <c r="F72" s="76"/>
      <c r="G72" s="78"/>
      <c r="H72" s="44">
        <v>1</v>
      </c>
      <c r="I72" s="44">
        <v>1</v>
      </c>
      <c r="J72" s="5" t="s">
        <v>117</v>
      </c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46"/>
      <c r="X72" s="36"/>
      <c r="Y72" s="36"/>
      <c r="Z72" s="36"/>
      <c r="AA72" s="36"/>
      <c r="AB72" s="99"/>
    </row>
    <row r="73" spans="1:28" ht="41.25" customHeight="1" x14ac:dyDescent="0.3">
      <c r="A73" s="79" t="s">
        <v>13</v>
      </c>
      <c r="B73" s="76">
        <v>23</v>
      </c>
      <c r="C73" s="76" t="s">
        <v>118</v>
      </c>
      <c r="D73" s="77">
        <v>4</v>
      </c>
      <c r="E73" s="89">
        <v>4</v>
      </c>
      <c r="F73" s="76">
        <f>SUM(I73:I75)</f>
        <v>4</v>
      </c>
      <c r="G73" s="86">
        <v>0</v>
      </c>
      <c r="H73" s="44">
        <v>2</v>
      </c>
      <c r="I73" s="44">
        <v>2</v>
      </c>
      <c r="J73" s="5" t="s">
        <v>119</v>
      </c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46"/>
      <c r="X73" s="36"/>
      <c r="Y73" s="36"/>
      <c r="Z73" s="36"/>
      <c r="AA73" s="36"/>
      <c r="AB73" s="98"/>
    </row>
    <row r="74" spans="1:28" ht="24" customHeight="1" x14ac:dyDescent="0.3">
      <c r="A74" s="81"/>
      <c r="B74" s="76"/>
      <c r="C74" s="76"/>
      <c r="D74" s="82"/>
      <c r="E74" s="89"/>
      <c r="F74" s="76"/>
      <c r="G74" s="87"/>
      <c r="H74" s="44">
        <v>1</v>
      </c>
      <c r="I74" s="44">
        <v>1</v>
      </c>
      <c r="J74" s="5" t="s">
        <v>120</v>
      </c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46"/>
      <c r="X74" s="36"/>
      <c r="Y74" s="36"/>
      <c r="Z74" s="36"/>
      <c r="AA74" s="36"/>
      <c r="AB74" s="100"/>
    </row>
    <row r="75" spans="1:28" ht="24" customHeight="1" x14ac:dyDescent="0.3">
      <c r="A75" s="80"/>
      <c r="B75" s="76"/>
      <c r="C75" s="76"/>
      <c r="D75" s="78"/>
      <c r="E75" s="89"/>
      <c r="F75" s="76"/>
      <c r="G75" s="88"/>
      <c r="H75" s="44">
        <v>1</v>
      </c>
      <c r="I75" s="44">
        <v>1</v>
      </c>
      <c r="J75" s="5" t="s">
        <v>121</v>
      </c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46"/>
      <c r="X75" s="36"/>
      <c r="Y75" s="36"/>
      <c r="Z75" s="36"/>
      <c r="AA75" s="36"/>
      <c r="AB75" s="99"/>
    </row>
    <row r="76" spans="1:28" ht="24" customHeight="1" x14ac:dyDescent="0.3">
      <c r="A76" s="79" t="s">
        <v>13</v>
      </c>
      <c r="B76" s="76">
        <v>24</v>
      </c>
      <c r="C76" s="76" t="s">
        <v>122</v>
      </c>
      <c r="D76" s="77">
        <v>4</v>
      </c>
      <c r="E76" s="89">
        <v>4</v>
      </c>
      <c r="F76" s="76">
        <f>SUM(I76:I79)</f>
        <v>4</v>
      </c>
      <c r="G76" s="77">
        <v>0</v>
      </c>
      <c r="H76" s="44">
        <v>1</v>
      </c>
      <c r="I76" s="44">
        <v>1</v>
      </c>
      <c r="J76" s="5" t="s">
        <v>181</v>
      </c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46"/>
      <c r="X76" s="36"/>
      <c r="Y76" s="36"/>
      <c r="Z76" s="36"/>
      <c r="AA76" s="36"/>
      <c r="AB76" s="98"/>
    </row>
    <row r="77" spans="1:28" ht="24" customHeight="1" x14ac:dyDescent="0.3">
      <c r="A77" s="81"/>
      <c r="B77" s="76"/>
      <c r="C77" s="76"/>
      <c r="D77" s="82"/>
      <c r="E77" s="89"/>
      <c r="F77" s="76"/>
      <c r="G77" s="82"/>
      <c r="H77" s="44">
        <v>1</v>
      </c>
      <c r="I77" s="44">
        <v>1</v>
      </c>
      <c r="J77" s="5" t="s">
        <v>182</v>
      </c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46"/>
      <c r="X77" s="36"/>
      <c r="Y77" s="36"/>
      <c r="Z77" s="36"/>
      <c r="AA77" s="36"/>
      <c r="AB77" s="100"/>
    </row>
    <row r="78" spans="1:28" ht="24" customHeight="1" x14ac:dyDescent="0.3">
      <c r="A78" s="81"/>
      <c r="B78" s="76"/>
      <c r="C78" s="76"/>
      <c r="D78" s="82"/>
      <c r="E78" s="89"/>
      <c r="F78" s="76"/>
      <c r="G78" s="82"/>
      <c r="H78" s="44">
        <v>1</v>
      </c>
      <c r="I78" s="44">
        <v>1</v>
      </c>
      <c r="J78" s="5" t="s">
        <v>183</v>
      </c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46"/>
      <c r="X78" s="36"/>
      <c r="Y78" s="36"/>
      <c r="Z78" s="36"/>
      <c r="AA78" s="36"/>
      <c r="AB78" s="100"/>
    </row>
    <row r="79" spans="1:28" ht="24" customHeight="1" x14ac:dyDescent="0.3">
      <c r="A79" s="80"/>
      <c r="B79" s="76"/>
      <c r="C79" s="76"/>
      <c r="D79" s="78"/>
      <c r="E79" s="89"/>
      <c r="F79" s="76"/>
      <c r="G79" s="78"/>
      <c r="H79" s="44">
        <v>1</v>
      </c>
      <c r="I79" s="44">
        <v>1</v>
      </c>
      <c r="J79" s="5" t="s">
        <v>184</v>
      </c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46"/>
      <c r="X79" s="36"/>
      <c r="Y79" s="36"/>
      <c r="Z79" s="36"/>
      <c r="AA79" s="36"/>
      <c r="AB79" s="99"/>
    </row>
    <row r="80" spans="1:28" ht="24" customHeight="1" x14ac:dyDescent="0.3">
      <c r="A80" s="79" t="s">
        <v>13</v>
      </c>
      <c r="B80" s="76">
        <v>25</v>
      </c>
      <c r="C80" s="76" t="s">
        <v>123</v>
      </c>
      <c r="D80" s="77">
        <v>3</v>
      </c>
      <c r="E80" s="89">
        <v>3</v>
      </c>
      <c r="F80" s="76">
        <f>SUM(I80:I81)</f>
        <v>3</v>
      </c>
      <c r="G80" s="77">
        <v>0</v>
      </c>
      <c r="H80" s="44">
        <v>1</v>
      </c>
      <c r="I80" s="44">
        <v>1</v>
      </c>
      <c r="J80" s="5" t="s">
        <v>124</v>
      </c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46"/>
      <c r="X80" s="36"/>
      <c r="Y80" s="36"/>
      <c r="Z80" s="36"/>
      <c r="AA80" s="36"/>
      <c r="AB80" s="98"/>
    </row>
    <row r="81" spans="1:28" ht="24" customHeight="1" x14ac:dyDescent="0.3">
      <c r="A81" s="80"/>
      <c r="B81" s="76"/>
      <c r="C81" s="76"/>
      <c r="D81" s="78"/>
      <c r="E81" s="89"/>
      <c r="F81" s="76"/>
      <c r="G81" s="78"/>
      <c r="H81" s="44">
        <v>2</v>
      </c>
      <c r="I81" s="44">
        <v>2</v>
      </c>
      <c r="J81" s="5" t="s">
        <v>125</v>
      </c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46"/>
      <c r="X81" s="36"/>
      <c r="Y81" s="36"/>
      <c r="Z81" s="36"/>
      <c r="AA81" s="36"/>
      <c r="AB81" s="99"/>
    </row>
    <row r="82" spans="1:28" ht="24" customHeight="1" x14ac:dyDescent="0.3">
      <c r="A82" s="79" t="s">
        <v>13</v>
      </c>
      <c r="B82" s="76">
        <v>26</v>
      </c>
      <c r="C82" s="76" t="s">
        <v>200</v>
      </c>
      <c r="D82" s="77">
        <v>2</v>
      </c>
      <c r="E82" s="89">
        <v>2</v>
      </c>
      <c r="F82" s="76">
        <f>SUM(I82:I83)</f>
        <v>2</v>
      </c>
      <c r="G82" s="77">
        <v>0</v>
      </c>
      <c r="H82" s="44">
        <v>1</v>
      </c>
      <c r="I82" s="44">
        <v>1</v>
      </c>
      <c r="J82" s="5" t="s">
        <v>201</v>
      </c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46"/>
      <c r="X82" s="36"/>
      <c r="Y82" s="36"/>
      <c r="Z82" s="36"/>
      <c r="AA82" s="36"/>
      <c r="AB82" s="98"/>
    </row>
    <row r="83" spans="1:28" ht="24" customHeight="1" x14ac:dyDescent="0.3">
      <c r="A83" s="80"/>
      <c r="B83" s="76"/>
      <c r="C83" s="76"/>
      <c r="D83" s="78"/>
      <c r="E83" s="89"/>
      <c r="F83" s="76"/>
      <c r="G83" s="78"/>
      <c r="H83" s="44">
        <v>1</v>
      </c>
      <c r="I83" s="44">
        <v>1</v>
      </c>
      <c r="J83" s="5" t="s">
        <v>202</v>
      </c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46"/>
      <c r="X83" s="36"/>
      <c r="Y83" s="36"/>
      <c r="Z83" s="36"/>
      <c r="AA83" s="36"/>
      <c r="AB83" s="99"/>
    </row>
    <row r="84" spans="1:28" ht="24" customHeight="1" x14ac:dyDescent="0.3">
      <c r="A84" s="79" t="s">
        <v>13</v>
      </c>
      <c r="B84" s="76">
        <v>27</v>
      </c>
      <c r="C84" s="76" t="s">
        <v>203</v>
      </c>
      <c r="D84" s="77">
        <v>6</v>
      </c>
      <c r="E84" s="89">
        <v>6</v>
      </c>
      <c r="F84" s="76">
        <f>SUM(I84:I85)</f>
        <v>6</v>
      </c>
      <c r="G84" s="77">
        <v>0</v>
      </c>
      <c r="H84" s="35">
        <v>3</v>
      </c>
      <c r="I84" s="44">
        <v>3</v>
      </c>
      <c r="J84" s="5" t="s">
        <v>204</v>
      </c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46"/>
      <c r="X84" s="36"/>
      <c r="Y84" s="36"/>
      <c r="Z84" s="36"/>
      <c r="AA84" s="36"/>
      <c r="AB84" s="98"/>
    </row>
    <row r="85" spans="1:28" ht="24" customHeight="1" x14ac:dyDescent="0.3">
      <c r="A85" s="80"/>
      <c r="B85" s="76"/>
      <c r="C85" s="76"/>
      <c r="D85" s="78"/>
      <c r="E85" s="89"/>
      <c r="F85" s="76"/>
      <c r="G85" s="78"/>
      <c r="H85" s="35">
        <v>3</v>
      </c>
      <c r="I85" s="44">
        <v>3</v>
      </c>
      <c r="J85" s="5" t="s">
        <v>205</v>
      </c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46"/>
      <c r="X85" s="36"/>
      <c r="Y85" s="36"/>
      <c r="Z85" s="36"/>
      <c r="AA85" s="36"/>
      <c r="AB85" s="99"/>
    </row>
    <row r="86" spans="1:28" ht="24" customHeight="1" x14ac:dyDescent="0.3">
      <c r="A86" s="79" t="s">
        <v>13</v>
      </c>
      <c r="B86" s="77">
        <v>28</v>
      </c>
      <c r="C86" s="83" t="s">
        <v>126</v>
      </c>
      <c r="D86" s="83">
        <v>3</v>
      </c>
      <c r="E86" s="83">
        <f>IF(I89="비해당",(SUM(G86)),D86)</f>
        <v>3</v>
      </c>
      <c r="F86" s="83">
        <f>IF(I89="비해당",G86,(SUM(I86:I88)))</f>
        <v>3</v>
      </c>
      <c r="G86" s="86">
        <v>0</v>
      </c>
      <c r="H86" s="74">
        <v>1</v>
      </c>
      <c r="I86" s="74">
        <v>1</v>
      </c>
      <c r="J86" s="69" t="s">
        <v>127</v>
      </c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46"/>
      <c r="X86" s="36"/>
      <c r="Y86" s="36"/>
      <c r="Z86" s="36"/>
      <c r="AA86" s="36"/>
      <c r="AB86" s="93"/>
    </row>
    <row r="87" spans="1:28" ht="24" customHeight="1" x14ac:dyDescent="0.3">
      <c r="A87" s="81"/>
      <c r="B87" s="82"/>
      <c r="C87" s="84"/>
      <c r="D87" s="84"/>
      <c r="E87" s="84"/>
      <c r="F87" s="84"/>
      <c r="G87" s="87"/>
      <c r="H87" s="74">
        <v>1</v>
      </c>
      <c r="I87" s="74">
        <v>1</v>
      </c>
      <c r="J87" s="69" t="s">
        <v>128</v>
      </c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46"/>
      <c r="X87" s="36"/>
      <c r="Y87" s="36"/>
      <c r="Z87" s="36"/>
      <c r="AA87" s="36"/>
      <c r="AB87" s="96"/>
    </row>
    <row r="88" spans="1:28" ht="24" customHeight="1" x14ac:dyDescent="0.3">
      <c r="A88" s="81"/>
      <c r="B88" s="82"/>
      <c r="C88" s="84"/>
      <c r="D88" s="84"/>
      <c r="E88" s="84"/>
      <c r="F88" s="84"/>
      <c r="G88" s="87"/>
      <c r="H88" s="74">
        <v>1</v>
      </c>
      <c r="I88" s="74">
        <v>1</v>
      </c>
      <c r="J88" s="69" t="s">
        <v>129</v>
      </c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46"/>
      <c r="X88" s="36"/>
      <c r="Y88" s="36"/>
      <c r="Z88" s="36"/>
      <c r="AA88" s="36"/>
      <c r="AB88" s="96"/>
    </row>
    <row r="89" spans="1:28" ht="24" customHeight="1" x14ac:dyDescent="0.3">
      <c r="A89" s="80"/>
      <c r="B89" s="78"/>
      <c r="C89" s="85"/>
      <c r="D89" s="85"/>
      <c r="E89" s="85"/>
      <c r="F89" s="85"/>
      <c r="G89" s="88"/>
      <c r="H89" s="74" t="s">
        <v>3</v>
      </c>
      <c r="I89" s="74"/>
      <c r="J89" s="69" t="s">
        <v>54</v>
      </c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94"/>
    </row>
    <row r="90" spans="1:28" ht="24" customHeight="1" x14ac:dyDescent="0.3">
      <c r="A90" s="79" t="s">
        <v>13</v>
      </c>
      <c r="B90" s="76">
        <v>29</v>
      </c>
      <c r="C90" s="76" t="s">
        <v>130</v>
      </c>
      <c r="D90" s="77">
        <v>3</v>
      </c>
      <c r="E90" s="89">
        <v>3</v>
      </c>
      <c r="F90" s="76">
        <f>SUM(I90:I91)</f>
        <v>3</v>
      </c>
      <c r="G90" s="86">
        <v>0</v>
      </c>
      <c r="H90" s="44">
        <v>1</v>
      </c>
      <c r="I90" s="44">
        <v>1</v>
      </c>
      <c r="J90" s="5" t="s">
        <v>131</v>
      </c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46"/>
      <c r="X90" s="36"/>
      <c r="Y90" s="36"/>
      <c r="Z90" s="36"/>
      <c r="AA90" s="36"/>
      <c r="AB90" s="98"/>
    </row>
    <row r="91" spans="1:28" ht="24" customHeight="1" x14ac:dyDescent="0.3">
      <c r="A91" s="80"/>
      <c r="B91" s="76"/>
      <c r="C91" s="76"/>
      <c r="D91" s="78"/>
      <c r="E91" s="89"/>
      <c r="F91" s="76"/>
      <c r="G91" s="88"/>
      <c r="H91" s="44">
        <v>2</v>
      </c>
      <c r="I91" s="44">
        <v>2</v>
      </c>
      <c r="J91" s="5" t="s">
        <v>132</v>
      </c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46"/>
      <c r="X91" s="36"/>
      <c r="Y91" s="36"/>
      <c r="Z91" s="36"/>
      <c r="AA91" s="36"/>
      <c r="AB91" s="99"/>
    </row>
    <row r="92" spans="1:28" ht="24" customHeight="1" x14ac:dyDescent="0.3">
      <c r="A92" s="79" t="s">
        <v>13</v>
      </c>
      <c r="B92" s="76">
        <v>30</v>
      </c>
      <c r="C92" s="76" t="s">
        <v>133</v>
      </c>
      <c r="D92" s="77">
        <v>2</v>
      </c>
      <c r="E92" s="89">
        <v>2</v>
      </c>
      <c r="F92" s="76">
        <f>SUM(I92:I93)</f>
        <v>2</v>
      </c>
      <c r="G92" s="77">
        <v>0</v>
      </c>
      <c r="H92" s="44">
        <v>1</v>
      </c>
      <c r="I92" s="44">
        <v>1</v>
      </c>
      <c r="J92" s="5" t="s">
        <v>134</v>
      </c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46"/>
      <c r="X92" s="36"/>
      <c r="Y92" s="36"/>
      <c r="Z92" s="36"/>
      <c r="AA92" s="36"/>
      <c r="AB92" s="98"/>
    </row>
    <row r="93" spans="1:28" ht="24" customHeight="1" x14ac:dyDescent="0.3">
      <c r="A93" s="80"/>
      <c r="B93" s="76"/>
      <c r="C93" s="76"/>
      <c r="D93" s="78"/>
      <c r="E93" s="89"/>
      <c r="F93" s="76"/>
      <c r="G93" s="78"/>
      <c r="H93" s="44">
        <v>1</v>
      </c>
      <c r="I93" s="44">
        <v>1</v>
      </c>
      <c r="J93" s="5" t="s">
        <v>135</v>
      </c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46"/>
      <c r="X93" s="36"/>
      <c r="Y93" s="36"/>
      <c r="Z93" s="36"/>
      <c r="AA93" s="36"/>
      <c r="AB93" s="99"/>
    </row>
    <row r="94" spans="1:28" ht="24" customHeight="1" x14ac:dyDescent="0.3">
      <c r="A94" s="79" t="s">
        <v>13</v>
      </c>
      <c r="B94" s="76">
        <v>31</v>
      </c>
      <c r="C94" s="76" t="s">
        <v>136</v>
      </c>
      <c r="D94" s="77">
        <v>3</v>
      </c>
      <c r="E94" s="89">
        <f>IF(I96="비해당",(SUM(G94)),D94)</f>
        <v>3</v>
      </c>
      <c r="F94" s="76">
        <f>IF(I96="비해당",G94,(SUM(I94:I95)))</f>
        <v>3</v>
      </c>
      <c r="G94" s="77">
        <v>0</v>
      </c>
      <c r="H94" s="44">
        <v>1</v>
      </c>
      <c r="I94" s="44">
        <v>1</v>
      </c>
      <c r="J94" s="5" t="s">
        <v>137</v>
      </c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46"/>
      <c r="X94" s="36"/>
      <c r="Y94" s="36"/>
      <c r="Z94" s="36"/>
      <c r="AA94" s="36"/>
      <c r="AB94" s="98"/>
    </row>
    <row r="95" spans="1:28" ht="24" customHeight="1" x14ac:dyDescent="0.3">
      <c r="A95" s="81"/>
      <c r="B95" s="76"/>
      <c r="C95" s="76"/>
      <c r="D95" s="82"/>
      <c r="E95" s="89"/>
      <c r="F95" s="76"/>
      <c r="G95" s="82"/>
      <c r="H95" s="44">
        <v>2</v>
      </c>
      <c r="I95" s="44">
        <v>2</v>
      </c>
      <c r="J95" s="5" t="s">
        <v>138</v>
      </c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46"/>
      <c r="X95" s="36"/>
      <c r="Y95" s="36"/>
      <c r="Z95" s="36"/>
      <c r="AA95" s="36"/>
      <c r="AB95" s="100"/>
    </row>
    <row r="96" spans="1:28" ht="24" customHeight="1" x14ac:dyDescent="0.3">
      <c r="A96" s="80"/>
      <c r="B96" s="76"/>
      <c r="C96" s="76"/>
      <c r="D96" s="78"/>
      <c r="E96" s="89"/>
      <c r="F96" s="76"/>
      <c r="G96" s="78"/>
      <c r="H96" s="44" t="s">
        <v>3</v>
      </c>
      <c r="I96" s="44"/>
      <c r="J96" s="5" t="s">
        <v>54</v>
      </c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46"/>
      <c r="X96" s="36"/>
      <c r="Y96" s="36"/>
      <c r="Z96" s="36"/>
      <c r="AA96" s="36"/>
      <c r="AB96" s="99"/>
    </row>
    <row r="97" spans="1:28" ht="24" customHeight="1" x14ac:dyDescent="0.3">
      <c r="A97" s="79" t="s">
        <v>13</v>
      </c>
      <c r="B97" s="76">
        <v>32</v>
      </c>
      <c r="C97" s="76" t="s">
        <v>139</v>
      </c>
      <c r="D97" s="77">
        <v>4</v>
      </c>
      <c r="E97" s="89">
        <v>4</v>
      </c>
      <c r="F97" s="76">
        <f>SUM(I97:I100)</f>
        <v>4</v>
      </c>
      <c r="G97" s="77">
        <v>0</v>
      </c>
      <c r="H97" s="44">
        <v>1</v>
      </c>
      <c r="I97" s="44">
        <v>1</v>
      </c>
      <c r="J97" s="5" t="s">
        <v>140</v>
      </c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46"/>
      <c r="X97" s="36"/>
      <c r="Y97" s="36"/>
      <c r="Z97" s="36"/>
      <c r="AA97" s="36"/>
      <c r="AB97" s="98"/>
    </row>
    <row r="98" spans="1:28" ht="24" customHeight="1" x14ac:dyDescent="0.3">
      <c r="A98" s="81"/>
      <c r="B98" s="76"/>
      <c r="C98" s="76"/>
      <c r="D98" s="82"/>
      <c r="E98" s="89"/>
      <c r="F98" s="76"/>
      <c r="G98" s="82"/>
      <c r="H98" s="44">
        <v>1</v>
      </c>
      <c r="I98" s="44">
        <v>1</v>
      </c>
      <c r="J98" s="5" t="s">
        <v>141</v>
      </c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46"/>
      <c r="X98" s="36"/>
      <c r="Y98" s="36"/>
      <c r="Z98" s="36"/>
      <c r="AA98" s="36"/>
      <c r="AB98" s="100"/>
    </row>
    <row r="99" spans="1:28" ht="24" customHeight="1" x14ac:dyDescent="0.3">
      <c r="A99" s="81"/>
      <c r="B99" s="76"/>
      <c r="C99" s="76"/>
      <c r="D99" s="82"/>
      <c r="E99" s="89"/>
      <c r="F99" s="76"/>
      <c r="G99" s="82"/>
      <c r="H99" s="44">
        <v>1</v>
      </c>
      <c r="I99" s="44">
        <v>1</v>
      </c>
      <c r="J99" s="5" t="s">
        <v>142</v>
      </c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46"/>
      <c r="X99" s="36"/>
      <c r="Y99" s="36"/>
      <c r="Z99" s="36"/>
      <c r="AA99" s="36"/>
      <c r="AB99" s="100"/>
    </row>
    <row r="100" spans="1:28" ht="24" customHeight="1" x14ac:dyDescent="0.3">
      <c r="A100" s="80"/>
      <c r="B100" s="76"/>
      <c r="C100" s="76"/>
      <c r="D100" s="78"/>
      <c r="E100" s="89"/>
      <c r="F100" s="76"/>
      <c r="G100" s="78"/>
      <c r="H100" s="44">
        <v>1</v>
      </c>
      <c r="I100" s="44">
        <v>1</v>
      </c>
      <c r="J100" s="5" t="s">
        <v>143</v>
      </c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46"/>
      <c r="X100" s="36"/>
      <c r="Y100" s="36"/>
      <c r="Z100" s="36"/>
      <c r="AA100" s="36"/>
      <c r="AB100" s="99"/>
    </row>
    <row r="101" spans="1:28" ht="24" customHeight="1" x14ac:dyDescent="0.3">
      <c r="A101" s="64" t="s">
        <v>14</v>
      </c>
      <c r="B101" s="43">
        <v>33</v>
      </c>
      <c r="C101" s="44" t="s">
        <v>144</v>
      </c>
      <c r="D101" s="59">
        <v>1</v>
      </c>
      <c r="E101" s="43">
        <v>1</v>
      </c>
      <c r="F101" s="43">
        <f>SUM(I101)</f>
        <v>1</v>
      </c>
      <c r="G101" s="59">
        <v>0</v>
      </c>
      <c r="H101" s="44">
        <v>1</v>
      </c>
      <c r="I101" s="44">
        <v>1</v>
      </c>
      <c r="J101" s="5" t="s">
        <v>145</v>
      </c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46"/>
      <c r="X101" s="36"/>
      <c r="Y101" s="36"/>
      <c r="Z101" s="36"/>
      <c r="AA101" s="36"/>
      <c r="AB101" s="51"/>
    </row>
    <row r="102" spans="1:28" ht="24" customHeight="1" x14ac:dyDescent="0.3">
      <c r="A102" s="93" t="s">
        <v>14</v>
      </c>
      <c r="B102" s="76">
        <v>34</v>
      </c>
      <c r="C102" s="76" t="s">
        <v>146</v>
      </c>
      <c r="D102" s="77">
        <v>2</v>
      </c>
      <c r="E102" s="76">
        <v>2</v>
      </c>
      <c r="F102" s="76">
        <f>SUM(I102:I103)</f>
        <v>2</v>
      </c>
      <c r="G102" s="77">
        <v>0</v>
      </c>
      <c r="H102" s="44">
        <v>1</v>
      </c>
      <c r="I102" s="44">
        <v>1</v>
      </c>
      <c r="J102" s="5" t="s">
        <v>147</v>
      </c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46"/>
      <c r="X102" s="36"/>
      <c r="Y102" s="36"/>
      <c r="Z102" s="36"/>
      <c r="AA102" s="36"/>
      <c r="AB102" s="98"/>
    </row>
    <row r="103" spans="1:28" ht="24" customHeight="1" x14ac:dyDescent="0.3">
      <c r="A103" s="94"/>
      <c r="B103" s="76"/>
      <c r="C103" s="76"/>
      <c r="D103" s="78"/>
      <c r="E103" s="76"/>
      <c r="F103" s="76"/>
      <c r="G103" s="78"/>
      <c r="H103" s="44">
        <v>1</v>
      </c>
      <c r="I103" s="44">
        <v>1</v>
      </c>
      <c r="J103" s="5" t="s">
        <v>148</v>
      </c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46"/>
      <c r="X103" s="36"/>
      <c r="Y103" s="36"/>
      <c r="Z103" s="36"/>
      <c r="AA103" s="36"/>
      <c r="AB103" s="99"/>
    </row>
    <row r="104" spans="1:28" ht="24" customHeight="1" x14ac:dyDescent="0.3">
      <c r="A104" s="93" t="s">
        <v>14</v>
      </c>
      <c r="B104" s="92">
        <v>35</v>
      </c>
      <c r="C104" s="76" t="s">
        <v>149</v>
      </c>
      <c r="D104" s="77">
        <v>3</v>
      </c>
      <c r="E104" s="92">
        <v>3</v>
      </c>
      <c r="F104" s="92">
        <f>SUM(I104:I106)</f>
        <v>3</v>
      </c>
      <c r="G104" s="86">
        <v>0</v>
      </c>
      <c r="H104" s="44">
        <v>1</v>
      </c>
      <c r="I104" s="44">
        <v>1</v>
      </c>
      <c r="J104" s="5" t="s">
        <v>150</v>
      </c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46"/>
      <c r="X104" s="36"/>
      <c r="Y104" s="36"/>
      <c r="Z104" s="36"/>
      <c r="AA104" s="36"/>
      <c r="AB104" s="98"/>
    </row>
    <row r="105" spans="1:28" ht="24" customHeight="1" x14ac:dyDescent="0.3">
      <c r="A105" s="96"/>
      <c r="B105" s="92"/>
      <c r="C105" s="76"/>
      <c r="D105" s="82"/>
      <c r="E105" s="92"/>
      <c r="F105" s="92"/>
      <c r="G105" s="87"/>
      <c r="H105" s="44">
        <v>1</v>
      </c>
      <c r="I105" s="44">
        <v>1</v>
      </c>
      <c r="J105" s="5" t="s">
        <v>151</v>
      </c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46"/>
      <c r="X105" s="36"/>
      <c r="Y105" s="36"/>
      <c r="Z105" s="36"/>
      <c r="AA105" s="36"/>
      <c r="AB105" s="100"/>
    </row>
    <row r="106" spans="1:28" ht="24" customHeight="1" x14ac:dyDescent="0.3">
      <c r="A106" s="94"/>
      <c r="B106" s="92"/>
      <c r="C106" s="76"/>
      <c r="D106" s="78"/>
      <c r="E106" s="92"/>
      <c r="F106" s="92"/>
      <c r="G106" s="88"/>
      <c r="H106" s="44">
        <v>1</v>
      </c>
      <c r="I106" s="44">
        <v>1</v>
      </c>
      <c r="J106" s="5" t="s">
        <v>152</v>
      </c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46"/>
      <c r="X106" s="36"/>
      <c r="Y106" s="36"/>
      <c r="Z106" s="36"/>
      <c r="AA106" s="36"/>
      <c r="AB106" s="99"/>
    </row>
    <row r="107" spans="1:28" ht="24" customHeight="1" x14ac:dyDescent="0.3">
      <c r="A107" s="79" t="s">
        <v>160</v>
      </c>
      <c r="B107" s="92">
        <v>36</v>
      </c>
      <c r="C107" s="76" t="s">
        <v>153</v>
      </c>
      <c r="D107" s="77">
        <v>2</v>
      </c>
      <c r="E107" s="92">
        <v>2</v>
      </c>
      <c r="F107" s="92">
        <f>SUM(I107:I108)</f>
        <v>2</v>
      </c>
      <c r="G107" s="77">
        <v>0</v>
      </c>
      <c r="H107" s="44">
        <v>1</v>
      </c>
      <c r="I107" s="44">
        <v>1</v>
      </c>
      <c r="J107" s="5" t="s">
        <v>154</v>
      </c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46"/>
      <c r="X107" s="36"/>
      <c r="Y107" s="36"/>
      <c r="Z107" s="36"/>
      <c r="AA107" s="36"/>
      <c r="AB107" s="98"/>
    </row>
    <row r="108" spans="1:28" ht="24" customHeight="1" x14ac:dyDescent="0.3">
      <c r="A108" s="80"/>
      <c r="B108" s="92"/>
      <c r="C108" s="76"/>
      <c r="D108" s="78"/>
      <c r="E108" s="92"/>
      <c r="F108" s="92"/>
      <c r="G108" s="78"/>
      <c r="H108" s="44">
        <v>1</v>
      </c>
      <c r="I108" s="44">
        <v>1</v>
      </c>
      <c r="J108" s="5" t="s">
        <v>155</v>
      </c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46"/>
      <c r="X108" s="36"/>
      <c r="Y108" s="36"/>
      <c r="Z108" s="36"/>
      <c r="AA108" s="36"/>
      <c r="AB108" s="99"/>
    </row>
    <row r="109" spans="1:28" ht="24" customHeight="1" x14ac:dyDescent="0.3">
      <c r="A109" s="79" t="s">
        <v>160</v>
      </c>
      <c r="B109" s="92">
        <v>37</v>
      </c>
      <c r="C109" s="76" t="s">
        <v>156</v>
      </c>
      <c r="D109" s="77">
        <v>2</v>
      </c>
      <c r="E109" s="92">
        <v>2</v>
      </c>
      <c r="F109" s="92">
        <f>SUM(I109:I110)</f>
        <v>2</v>
      </c>
      <c r="G109" s="77">
        <v>0</v>
      </c>
      <c r="H109" s="44">
        <v>1</v>
      </c>
      <c r="I109" s="44">
        <v>1</v>
      </c>
      <c r="J109" s="5" t="s">
        <v>157</v>
      </c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46"/>
      <c r="X109" s="36"/>
      <c r="Y109" s="36"/>
      <c r="Z109" s="36"/>
      <c r="AA109" s="36"/>
      <c r="AB109" s="98"/>
    </row>
    <row r="110" spans="1:28" ht="24" customHeight="1" x14ac:dyDescent="0.3">
      <c r="A110" s="80"/>
      <c r="B110" s="92"/>
      <c r="C110" s="76"/>
      <c r="D110" s="78"/>
      <c r="E110" s="92"/>
      <c r="F110" s="92"/>
      <c r="G110" s="78"/>
      <c r="H110" s="44">
        <v>1</v>
      </c>
      <c r="I110" s="44">
        <v>1</v>
      </c>
      <c r="J110" s="5" t="s">
        <v>158</v>
      </c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46"/>
      <c r="X110" s="36"/>
      <c r="Y110" s="36"/>
      <c r="Z110" s="36"/>
      <c r="AA110" s="36"/>
      <c r="AB110" s="99"/>
    </row>
    <row r="111" spans="1:28" ht="24" customHeight="1" x14ac:dyDescent="0.3">
      <c r="A111" s="93" t="s">
        <v>159</v>
      </c>
      <c r="B111" s="95">
        <v>38</v>
      </c>
      <c r="C111" s="76" t="s">
        <v>161</v>
      </c>
      <c r="D111" s="77">
        <v>3</v>
      </c>
      <c r="E111" s="92">
        <f>IF(I113="비해당",(SUM(G111)),D111)</f>
        <v>3</v>
      </c>
      <c r="F111" s="92">
        <f>IF(I113="비해당",G111,(SUM(I111:I112)))</f>
        <v>3</v>
      </c>
      <c r="G111" s="86">
        <v>0</v>
      </c>
      <c r="H111" s="44">
        <v>2</v>
      </c>
      <c r="I111" s="44">
        <v>2</v>
      </c>
      <c r="J111" s="5" t="s">
        <v>162</v>
      </c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46"/>
      <c r="X111" s="36"/>
      <c r="Y111" s="36"/>
      <c r="Z111" s="36"/>
      <c r="AA111" s="36"/>
      <c r="AB111" s="98"/>
    </row>
    <row r="112" spans="1:28" ht="24" customHeight="1" x14ac:dyDescent="0.3">
      <c r="A112" s="96"/>
      <c r="B112" s="95"/>
      <c r="C112" s="76"/>
      <c r="D112" s="82"/>
      <c r="E112" s="92"/>
      <c r="F112" s="92"/>
      <c r="G112" s="87"/>
      <c r="H112" s="44">
        <v>1</v>
      </c>
      <c r="I112" s="44">
        <v>1</v>
      </c>
      <c r="J112" s="5" t="s">
        <v>163</v>
      </c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46"/>
      <c r="X112" s="36"/>
      <c r="Y112" s="36"/>
      <c r="Z112" s="36"/>
      <c r="AA112" s="36"/>
      <c r="AB112" s="100"/>
    </row>
    <row r="113" spans="1:28" ht="24" customHeight="1" x14ac:dyDescent="0.3">
      <c r="A113" s="94"/>
      <c r="B113" s="95"/>
      <c r="C113" s="76"/>
      <c r="D113" s="78"/>
      <c r="E113" s="92"/>
      <c r="F113" s="92"/>
      <c r="G113" s="88"/>
      <c r="H113" s="44" t="s">
        <v>3</v>
      </c>
      <c r="I113" s="44"/>
      <c r="J113" s="5" t="s">
        <v>54</v>
      </c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46"/>
      <c r="X113" s="36"/>
      <c r="Y113" s="36"/>
      <c r="Z113" s="36"/>
      <c r="AA113" s="36"/>
      <c r="AB113" s="99"/>
    </row>
    <row r="114" spans="1:28" ht="24" customHeight="1" x14ac:dyDescent="0.3">
      <c r="A114" s="93" t="s">
        <v>159</v>
      </c>
      <c r="B114" s="93">
        <v>39</v>
      </c>
      <c r="C114" s="77" t="s">
        <v>164</v>
      </c>
      <c r="D114" s="77">
        <v>1</v>
      </c>
      <c r="E114" s="79">
        <f>IF(I115="비해당",(SUM(G114)),D114)</f>
        <v>1</v>
      </c>
      <c r="F114" s="79">
        <f>IF(I115="비해당",G114,(SUM(I114)))</f>
        <v>1</v>
      </c>
      <c r="G114" s="86">
        <v>0</v>
      </c>
      <c r="H114" s="53">
        <v>1</v>
      </c>
      <c r="I114" s="52">
        <v>1</v>
      </c>
      <c r="J114" s="5" t="s">
        <v>165</v>
      </c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98"/>
    </row>
    <row r="115" spans="1:28" ht="24" customHeight="1" x14ac:dyDescent="0.3">
      <c r="A115" s="94"/>
      <c r="B115" s="94"/>
      <c r="C115" s="78"/>
      <c r="D115" s="78"/>
      <c r="E115" s="80"/>
      <c r="F115" s="80"/>
      <c r="G115" s="88"/>
      <c r="H115" s="47" t="s">
        <v>206</v>
      </c>
      <c r="I115" s="44"/>
      <c r="J115" s="5" t="s">
        <v>54</v>
      </c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46"/>
      <c r="X115" s="36"/>
      <c r="Y115" s="36"/>
      <c r="Z115" s="36"/>
      <c r="AA115" s="36"/>
      <c r="AB115" s="99"/>
    </row>
    <row r="116" spans="1:28" ht="60.75" customHeight="1" x14ac:dyDescent="0.3">
      <c r="A116" s="64" t="s">
        <v>16</v>
      </c>
      <c r="B116" s="55">
        <v>40</v>
      </c>
      <c r="C116" s="75" t="s">
        <v>166</v>
      </c>
      <c r="D116" s="75">
        <v>2</v>
      </c>
      <c r="E116" s="104">
        <v>2</v>
      </c>
      <c r="F116" s="104">
        <f>SUM(I116)</f>
        <v>2</v>
      </c>
      <c r="G116" s="75">
        <v>0</v>
      </c>
      <c r="H116" s="75">
        <v>2</v>
      </c>
      <c r="I116" s="75">
        <v>2</v>
      </c>
      <c r="J116" s="69" t="s">
        <v>271</v>
      </c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46"/>
      <c r="X116" s="36"/>
      <c r="Y116" s="36"/>
      <c r="Z116" s="36"/>
      <c r="AA116" s="36"/>
      <c r="AB116" s="56"/>
    </row>
    <row r="117" spans="1:28" ht="24" customHeight="1" x14ac:dyDescent="0.3">
      <c r="A117" s="93" t="s">
        <v>16</v>
      </c>
      <c r="B117" s="93">
        <v>41</v>
      </c>
      <c r="C117" s="77" t="s">
        <v>167</v>
      </c>
      <c r="D117" s="77">
        <v>2</v>
      </c>
      <c r="E117" s="79">
        <f>IF(I118="비해당",(SUM(G117)),D117)</f>
        <v>2</v>
      </c>
      <c r="F117" s="79">
        <f>IF(I118="비해당",G117,(SUM(I117)))</f>
        <v>2</v>
      </c>
      <c r="G117" s="77">
        <v>0</v>
      </c>
      <c r="H117" s="44">
        <v>2</v>
      </c>
      <c r="I117" s="44">
        <v>2</v>
      </c>
      <c r="J117" s="5" t="s">
        <v>168</v>
      </c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46"/>
      <c r="X117" s="36"/>
      <c r="Y117" s="36"/>
      <c r="Z117" s="36"/>
      <c r="AA117" s="36"/>
      <c r="AB117" s="98"/>
    </row>
    <row r="118" spans="1:28" ht="24" customHeight="1" x14ac:dyDescent="0.3">
      <c r="A118" s="94"/>
      <c r="B118" s="94"/>
      <c r="C118" s="78"/>
      <c r="D118" s="78"/>
      <c r="E118" s="80"/>
      <c r="F118" s="80"/>
      <c r="G118" s="78"/>
      <c r="H118" s="44" t="s">
        <v>3</v>
      </c>
      <c r="I118" s="44"/>
      <c r="J118" s="5" t="s">
        <v>4</v>
      </c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46"/>
      <c r="X118" s="36"/>
      <c r="Y118" s="36"/>
      <c r="Z118" s="36"/>
      <c r="AA118" s="36"/>
      <c r="AB118" s="99"/>
    </row>
    <row r="119" spans="1:28" ht="24" customHeight="1" x14ac:dyDescent="0.3">
      <c r="A119" s="64" t="s">
        <v>16</v>
      </c>
      <c r="B119" s="45">
        <v>42</v>
      </c>
      <c r="C119" s="44" t="s">
        <v>169</v>
      </c>
      <c r="D119" s="59">
        <v>2</v>
      </c>
      <c r="E119" s="43">
        <v>2</v>
      </c>
      <c r="F119" s="43">
        <f>SUM(I119)</f>
        <v>2</v>
      </c>
      <c r="G119" s="59">
        <v>0</v>
      </c>
      <c r="H119" s="44">
        <v>2</v>
      </c>
      <c r="I119" s="44">
        <v>2</v>
      </c>
      <c r="J119" s="5" t="s">
        <v>170</v>
      </c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46"/>
      <c r="X119" s="36"/>
      <c r="Y119" s="36"/>
      <c r="Z119" s="36"/>
      <c r="AA119" s="36"/>
      <c r="AB119" s="51"/>
    </row>
    <row r="120" spans="1:28" ht="24" customHeight="1" x14ac:dyDescent="0.3">
      <c r="A120" s="93" t="s">
        <v>16</v>
      </c>
      <c r="B120" s="95">
        <v>43</v>
      </c>
      <c r="C120" s="76" t="s">
        <v>207</v>
      </c>
      <c r="D120" s="77">
        <v>2</v>
      </c>
      <c r="E120" s="92">
        <f>IF(I121="비해당",(SUM(G120)),D120)</f>
        <v>2</v>
      </c>
      <c r="F120" s="92">
        <f>IF(I121="비해당",G120,(SUM(I120)))</f>
        <v>2</v>
      </c>
      <c r="G120" s="77">
        <v>0</v>
      </c>
      <c r="H120" s="44">
        <v>2</v>
      </c>
      <c r="I120" s="44">
        <v>2</v>
      </c>
      <c r="J120" s="5" t="s">
        <v>208</v>
      </c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46"/>
      <c r="X120" s="36"/>
      <c r="Y120" s="36"/>
      <c r="Z120" s="36"/>
      <c r="AA120" s="36"/>
      <c r="AB120" s="98"/>
    </row>
    <row r="121" spans="1:28" ht="24" customHeight="1" x14ac:dyDescent="0.3">
      <c r="A121" s="94"/>
      <c r="B121" s="95"/>
      <c r="C121" s="76"/>
      <c r="D121" s="78"/>
      <c r="E121" s="92"/>
      <c r="F121" s="92"/>
      <c r="G121" s="78"/>
      <c r="H121" s="44" t="s">
        <v>3</v>
      </c>
      <c r="I121" s="44"/>
      <c r="J121" s="5" t="s">
        <v>171</v>
      </c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46"/>
      <c r="X121" s="36"/>
      <c r="Y121" s="36"/>
      <c r="Z121" s="36"/>
      <c r="AA121" s="36"/>
      <c r="AB121" s="99"/>
    </row>
    <row r="122" spans="1:28" ht="24" customHeight="1" x14ac:dyDescent="0.3">
      <c r="A122" s="95" t="s">
        <v>16</v>
      </c>
      <c r="B122" s="95">
        <v>44</v>
      </c>
      <c r="C122" s="76" t="s">
        <v>209</v>
      </c>
      <c r="D122" s="77">
        <v>1</v>
      </c>
      <c r="E122" s="92">
        <f>IF(I123="비해당",(SUM(G122)),D122)</f>
        <v>1</v>
      </c>
      <c r="F122" s="92">
        <f>IF(I123="비해당",G122,(SUM(I122)))</f>
        <v>1</v>
      </c>
      <c r="G122" s="77">
        <v>0</v>
      </c>
      <c r="H122" s="44">
        <v>1</v>
      </c>
      <c r="I122" s="44">
        <v>1</v>
      </c>
      <c r="J122" s="5" t="s">
        <v>210</v>
      </c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46"/>
      <c r="X122" s="36"/>
      <c r="Y122" s="36"/>
      <c r="Z122" s="36"/>
      <c r="AA122" s="36"/>
      <c r="AB122" s="98"/>
    </row>
    <row r="123" spans="1:28" ht="24" customHeight="1" x14ac:dyDescent="0.3">
      <c r="A123" s="95"/>
      <c r="B123" s="95"/>
      <c r="C123" s="76"/>
      <c r="D123" s="78"/>
      <c r="E123" s="92"/>
      <c r="F123" s="92"/>
      <c r="G123" s="78"/>
      <c r="H123" s="44" t="s">
        <v>3</v>
      </c>
      <c r="I123" s="44"/>
      <c r="J123" s="5" t="s">
        <v>171</v>
      </c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46"/>
      <c r="X123" s="36"/>
      <c r="Y123" s="36"/>
      <c r="Z123" s="36"/>
      <c r="AA123" s="36"/>
      <c r="AB123" s="99"/>
    </row>
    <row r="124" spans="1:28" ht="15" customHeight="1" x14ac:dyDescent="0.3">
      <c r="A124" s="65"/>
    </row>
    <row r="125" spans="1:28" ht="15" customHeight="1" x14ac:dyDescent="0.3">
      <c r="A125" s="65"/>
    </row>
    <row r="126" spans="1:28" ht="15" customHeight="1" x14ac:dyDescent="0.3">
      <c r="A126" s="65"/>
    </row>
    <row r="127" spans="1:28" ht="15" customHeight="1" x14ac:dyDescent="0.3">
      <c r="A127" s="65"/>
    </row>
    <row r="128" spans="1:28" ht="15" customHeight="1" x14ac:dyDescent="0.3">
      <c r="A128" s="67"/>
    </row>
    <row r="129" spans="1:1" ht="15" customHeight="1" x14ac:dyDescent="0.3">
      <c r="A129" s="67"/>
    </row>
    <row r="130" spans="1:1" x14ac:dyDescent="0.3">
      <c r="A130" s="39"/>
    </row>
    <row r="131" spans="1:1" x14ac:dyDescent="0.3">
      <c r="A131" s="39"/>
    </row>
  </sheetData>
  <autoFilter ref="A2:AA129">
    <filterColumn colId="0" showButton="0"/>
    <filterColumn colId="1" showButton="0"/>
    <filterColumn colId="7" showButton="0"/>
    <filterColumn colId="8" hiddenButton="1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</autoFilter>
  <dataConsolidate/>
  <mergeCells count="331">
    <mergeCell ref="A73:A75"/>
    <mergeCell ref="A76:A79"/>
    <mergeCell ref="A80:A81"/>
    <mergeCell ref="A82:A83"/>
    <mergeCell ref="A84:A85"/>
    <mergeCell ref="A90:A91"/>
    <mergeCell ref="A92:A93"/>
    <mergeCell ref="A94:A96"/>
    <mergeCell ref="A32:A34"/>
    <mergeCell ref="A35:A36"/>
    <mergeCell ref="A37:A38"/>
    <mergeCell ref="A39:A41"/>
    <mergeCell ref="A42:A44"/>
    <mergeCell ref="A86:A89"/>
    <mergeCell ref="A3:A6"/>
    <mergeCell ref="A7:A10"/>
    <mergeCell ref="A11:A13"/>
    <mergeCell ref="A14:A16"/>
    <mergeCell ref="A17:A19"/>
    <mergeCell ref="A20:A24"/>
    <mergeCell ref="A25:A26"/>
    <mergeCell ref="A27:A29"/>
    <mergeCell ref="A30:A31"/>
    <mergeCell ref="G109:G110"/>
    <mergeCell ref="G111:G113"/>
    <mergeCell ref="G114:G115"/>
    <mergeCell ref="G117:G118"/>
    <mergeCell ref="G120:G121"/>
    <mergeCell ref="G122:G123"/>
    <mergeCell ref="A117:A118"/>
    <mergeCell ref="A120:A121"/>
    <mergeCell ref="A122:A123"/>
    <mergeCell ref="A111:A113"/>
    <mergeCell ref="A114:A115"/>
    <mergeCell ref="C117:C118"/>
    <mergeCell ref="D117:D118"/>
    <mergeCell ref="D120:D121"/>
    <mergeCell ref="D122:D123"/>
    <mergeCell ref="A109:A110"/>
    <mergeCell ref="E109:E110"/>
    <mergeCell ref="F109:F110"/>
    <mergeCell ref="E120:E121"/>
    <mergeCell ref="F120:F121"/>
    <mergeCell ref="E111:E113"/>
    <mergeCell ref="F111:F113"/>
    <mergeCell ref="E117:E118"/>
    <mergeCell ref="F117:F118"/>
    <mergeCell ref="G102:G103"/>
    <mergeCell ref="G104:G106"/>
    <mergeCell ref="G107:G108"/>
    <mergeCell ref="G60:G62"/>
    <mergeCell ref="G63:G65"/>
    <mergeCell ref="G66:G70"/>
    <mergeCell ref="G71:G72"/>
    <mergeCell ref="G73:G75"/>
    <mergeCell ref="G76:G79"/>
    <mergeCell ref="G80:G81"/>
    <mergeCell ref="G82:G83"/>
    <mergeCell ref="G84:G85"/>
    <mergeCell ref="G42:G44"/>
    <mergeCell ref="G45:G48"/>
    <mergeCell ref="G49:G54"/>
    <mergeCell ref="G55:G56"/>
    <mergeCell ref="G57:G59"/>
    <mergeCell ref="G90:G91"/>
    <mergeCell ref="G92:G93"/>
    <mergeCell ref="G94:G96"/>
    <mergeCell ref="G97:G100"/>
    <mergeCell ref="AB3:AB6"/>
    <mergeCell ref="AB11:AB13"/>
    <mergeCell ref="AB14:AB16"/>
    <mergeCell ref="AB17:AB19"/>
    <mergeCell ref="AB20:AB24"/>
    <mergeCell ref="AB25:AB26"/>
    <mergeCell ref="AB30:AB31"/>
    <mergeCell ref="AB32:AB34"/>
    <mergeCell ref="E32:E34"/>
    <mergeCell ref="F32:F34"/>
    <mergeCell ref="E20:E24"/>
    <mergeCell ref="F20:F24"/>
    <mergeCell ref="E7:E10"/>
    <mergeCell ref="F7:F10"/>
    <mergeCell ref="E3:E6"/>
    <mergeCell ref="F3:F6"/>
    <mergeCell ref="E11:E13"/>
    <mergeCell ref="G32:G34"/>
    <mergeCell ref="E17:E19"/>
    <mergeCell ref="F17:F19"/>
    <mergeCell ref="E14:E16"/>
    <mergeCell ref="F14:F16"/>
    <mergeCell ref="E30:E31"/>
    <mergeCell ref="AB122:AB123"/>
    <mergeCell ref="AB102:AB103"/>
    <mergeCell ref="AB104:AB106"/>
    <mergeCell ref="AB107:AB108"/>
    <mergeCell ref="AB109:AB110"/>
    <mergeCell ref="AB114:AB115"/>
    <mergeCell ref="AB92:AB93"/>
    <mergeCell ref="AB94:AB96"/>
    <mergeCell ref="AB97:AB100"/>
    <mergeCell ref="AB111:AB113"/>
    <mergeCell ref="AB117:AB118"/>
    <mergeCell ref="AB120:AB121"/>
    <mergeCell ref="K2:Q2"/>
    <mergeCell ref="C122:C123"/>
    <mergeCell ref="E122:E123"/>
    <mergeCell ref="F122:F123"/>
    <mergeCell ref="C120:C121"/>
    <mergeCell ref="C92:C93"/>
    <mergeCell ref="C94:C96"/>
    <mergeCell ref="C97:C100"/>
    <mergeCell ref="C7:C10"/>
    <mergeCell ref="C27:C29"/>
    <mergeCell ref="C35:C36"/>
    <mergeCell ref="C37:C38"/>
    <mergeCell ref="C39:C41"/>
    <mergeCell ref="C42:C44"/>
    <mergeCell ref="C45:C48"/>
    <mergeCell ref="E94:E96"/>
    <mergeCell ref="F94:F96"/>
    <mergeCell ref="E97:E100"/>
    <mergeCell ref="E42:E44"/>
    <mergeCell ref="E27:E29"/>
    <mergeCell ref="F27:F29"/>
    <mergeCell ref="F42:F44"/>
    <mergeCell ref="G3:G6"/>
    <mergeCell ref="G7:G10"/>
    <mergeCell ref="AB80:AB81"/>
    <mergeCell ref="AB82:AB83"/>
    <mergeCell ref="AB84:AB85"/>
    <mergeCell ref="AB90:AB91"/>
    <mergeCell ref="AB45:AB48"/>
    <mergeCell ref="AB49:AB54"/>
    <mergeCell ref="AB55:AB56"/>
    <mergeCell ref="AB57:AB59"/>
    <mergeCell ref="AB60:AB62"/>
    <mergeCell ref="AB63:AB65"/>
    <mergeCell ref="AB66:AB70"/>
    <mergeCell ref="AB86:AB89"/>
    <mergeCell ref="AB35:AB36"/>
    <mergeCell ref="AB37:AB38"/>
    <mergeCell ref="AB39:AB41"/>
    <mergeCell ref="AB42:AB44"/>
    <mergeCell ref="AB7:AB10"/>
    <mergeCell ref="AB27:AB29"/>
    <mergeCell ref="AB71:AB72"/>
    <mergeCell ref="AB73:AB75"/>
    <mergeCell ref="AB76:AB79"/>
    <mergeCell ref="E114:E115"/>
    <mergeCell ref="F114:F115"/>
    <mergeCell ref="C111:C113"/>
    <mergeCell ref="B111:B113"/>
    <mergeCell ref="B97:B100"/>
    <mergeCell ref="B104:B106"/>
    <mergeCell ref="A2:C2"/>
    <mergeCell ref="B35:B36"/>
    <mergeCell ref="B37:B38"/>
    <mergeCell ref="A45:A48"/>
    <mergeCell ref="A49:A54"/>
    <mergeCell ref="A55:A56"/>
    <mergeCell ref="A57:A59"/>
    <mergeCell ref="A60:A62"/>
    <mergeCell ref="A63:A65"/>
    <mergeCell ref="A66:A70"/>
    <mergeCell ref="A71:A72"/>
    <mergeCell ref="B84:B85"/>
    <mergeCell ref="B90:B91"/>
    <mergeCell ref="B92:B93"/>
    <mergeCell ref="B94:B96"/>
    <mergeCell ref="E107:E108"/>
    <mergeCell ref="F107:F108"/>
    <mergeCell ref="E102:E103"/>
    <mergeCell ref="B117:B118"/>
    <mergeCell ref="B120:B121"/>
    <mergeCell ref="B122:B123"/>
    <mergeCell ref="B107:B108"/>
    <mergeCell ref="B109:B110"/>
    <mergeCell ref="C107:C108"/>
    <mergeCell ref="C109:C110"/>
    <mergeCell ref="A107:A108"/>
    <mergeCell ref="A102:A103"/>
    <mergeCell ref="A104:A106"/>
    <mergeCell ref="B102:B103"/>
    <mergeCell ref="C102:C103"/>
    <mergeCell ref="C104:C106"/>
    <mergeCell ref="C114:C115"/>
    <mergeCell ref="B114:B115"/>
    <mergeCell ref="F102:F103"/>
    <mergeCell ref="E104:E106"/>
    <mergeCell ref="F104:F106"/>
    <mergeCell ref="F97:F100"/>
    <mergeCell ref="B25:B26"/>
    <mergeCell ref="C25:C26"/>
    <mergeCell ref="B30:B31"/>
    <mergeCell ref="C30:C31"/>
    <mergeCell ref="F82:F83"/>
    <mergeCell ref="B39:B41"/>
    <mergeCell ref="B42:B44"/>
    <mergeCell ref="E71:E72"/>
    <mergeCell ref="F71:F72"/>
    <mergeCell ref="F73:F75"/>
    <mergeCell ref="E80:E81"/>
    <mergeCell ref="F80:F81"/>
    <mergeCell ref="E82:E83"/>
    <mergeCell ref="E76:E79"/>
    <mergeCell ref="F76:F79"/>
    <mergeCell ref="F63:F65"/>
    <mergeCell ref="E63:E65"/>
    <mergeCell ref="E45:E48"/>
    <mergeCell ref="F45:F48"/>
    <mergeCell ref="B76:B79"/>
    <mergeCell ref="B80:B81"/>
    <mergeCell ref="B82:B83"/>
    <mergeCell ref="B3:B6"/>
    <mergeCell ref="C3:C6"/>
    <mergeCell ref="B11:B13"/>
    <mergeCell ref="C11:C13"/>
    <mergeCell ref="B14:B16"/>
    <mergeCell ref="B20:B24"/>
    <mergeCell ref="C20:C24"/>
    <mergeCell ref="B17:B19"/>
    <mergeCell ref="C17:C19"/>
    <mergeCell ref="B7:B10"/>
    <mergeCell ref="C14:C16"/>
    <mergeCell ref="B71:B72"/>
    <mergeCell ref="B73:B75"/>
    <mergeCell ref="B45:B48"/>
    <mergeCell ref="B49:B54"/>
    <mergeCell ref="B55:B56"/>
    <mergeCell ref="B57:B59"/>
    <mergeCell ref="B60:B62"/>
    <mergeCell ref="B63:B65"/>
    <mergeCell ref="B66:B70"/>
    <mergeCell ref="F84:F85"/>
    <mergeCell ref="F60:F62"/>
    <mergeCell ref="E66:E70"/>
    <mergeCell ref="F66:F70"/>
    <mergeCell ref="E49:E54"/>
    <mergeCell ref="F49:F54"/>
    <mergeCell ref="E55:E56"/>
    <mergeCell ref="F55:F56"/>
    <mergeCell ref="E57:E59"/>
    <mergeCell ref="F57:F59"/>
    <mergeCell ref="F39:F41"/>
    <mergeCell ref="E25:E26"/>
    <mergeCell ref="F25:F26"/>
    <mergeCell ref="D32:D34"/>
    <mergeCell ref="D35:D36"/>
    <mergeCell ref="D37:D38"/>
    <mergeCell ref="D39:D41"/>
    <mergeCell ref="B27:B29"/>
    <mergeCell ref="F30:F31"/>
    <mergeCell ref="B32:B34"/>
    <mergeCell ref="C32:C34"/>
    <mergeCell ref="C80:C81"/>
    <mergeCell ref="C82:C83"/>
    <mergeCell ref="C84:C85"/>
    <mergeCell ref="C90:C91"/>
    <mergeCell ref="E73:E75"/>
    <mergeCell ref="E60:E62"/>
    <mergeCell ref="E84:E85"/>
    <mergeCell ref="H2:I2"/>
    <mergeCell ref="G11:G13"/>
    <mergeCell ref="G14:G16"/>
    <mergeCell ref="G17:G19"/>
    <mergeCell ref="G20:G24"/>
    <mergeCell ref="G25:G26"/>
    <mergeCell ref="G27:G29"/>
    <mergeCell ref="G30:G31"/>
    <mergeCell ref="E39:E41"/>
    <mergeCell ref="F37:F38"/>
    <mergeCell ref="F11:F13"/>
    <mergeCell ref="E35:E36"/>
    <mergeCell ref="F35:F36"/>
    <mergeCell ref="E37:E38"/>
    <mergeCell ref="G35:G36"/>
    <mergeCell ref="G37:G38"/>
    <mergeCell ref="G39:G41"/>
    <mergeCell ref="C49:C54"/>
    <mergeCell ref="C55:C56"/>
    <mergeCell ref="C57:C59"/>
    <mergeCell ref="C60:C62"/>
    <mergeCell ref="C63:C65"/>
    <mergeCell ref="C66:C70"/>
    <mergeCell ref="C71:C72"/>
    <mergeCell ref="C73:C75"/>
    <mergeCell ref="C76:C79"/>
    <mergeCell ref="D3:D6"/>
    <mergeCell ref="D7:D10"/>
    <mergeCell ref="D11:D13"/>
    <mergeCell ref="D14:D16"/>
    <mergeCell ref="D17:D19"/>
    <mergeCell ref="D20:D24"/>
    <mergeCell ref="D25:D26"/>
    <mergeCell ref="D27:D29"/>
    <mergeCell ref="D30:D31"/>
    <mergeCell ref="D102:D103"/>
    <mergeCell ref="D104:D106"/>
    <mergeCell ref="D107:D108"/>
    <mergeCell ref="D109:D110"/>
    <mergeCell ref="D111:D113"/>
    <mergeCell ref="D114:D115"/>
    <mergeCell ref="D92:D93"/>
    <mergeCell ref="D42:D44"/>
    <mergeCell ref="D45:D48"/>
    <mergeCell ref="D49:D54"/>
    <mergeCell ref="D55:D56"/>
    <mergeCell ref="D57:D59"/>
    <mergeCell ref="D60:D62"/>
    <mergeCell ref="D63:D65"/>
    <mergeCell ref="D66:D70"/>
    <mergeCell ref="D71:D72"/>
    <mergeCell ref="D73:D75"/>
    <mergeCell ref="D76:D79"/>
    <mergeCell ref="D80:D81"/>
    <mergeCell ref="D82:D83"/>
    <mergeCell ref="D84:D85"/>
    <mergeCell ref="D90:D91"/>
    <mergeCell ref="B86:B89"/>
    <mergeCell ref="C86:C89"/>
    <mergeCell ref="E86:E89"/>
    <mergeCell ref="F86:F89"/>
    <mergeCell ref="G86:G89"/>
    <mergeCell ref="D86:D89"/>
    <mergeCell ref="D94:D96"/>
    <mergeCell ref="D97:D100"/>
    <mergeCell ref="A97:A100"/>
    <mergeCell ref="E90:E91"/>
    <mergeCell ref="F90:F91"/>
    <mergeCell ref="E92:E93"/>
    <mergeCell ref="F92:F93"/>
  </mergeCells>
  <phoneticPr fontId="1" type="noConversion"/>
  <conditionalFormatting sqref="G17 G20 G30 G14 G25 G27 G32 G35 G1:G3 G7 G11 G37 G39 G42 G45 G49 G55 G57 G60 G63 G66 G71 G73 G76 G80 G82 G84 G86 G90 G92 G94 G97 G101:G102 G104 G107 G109 G111 G114 G116:G117 G119:G120 G122 G124:G1048576">
    <cfRule type="containsText" dxfId="8" priority="15" operator="containsText" text="불일치">
      <formula>NOT(ISERROR(SEARCH("불일치",G1)))</formula>
    </cfRule>
  </conditionalFormatting>
  <conditionalFormatting sqref="G14 G17 G20 G25 G32 G27 G35 G1:G3 G7 G11 G30 G37 G39 G42 G45 G49 G55 G57 G60 G63 G66 G71 G73 G76 G80 G82 G84 G86 G90 G92 G94 G97 G101:G102 G104 G107 G109 G111 G114 G116:G117 G119:G120 G122 G124:G1048576">
    <cfRule type="containsText" dxfId="7" priority="11" operator="containsText" text="확인">
      <formula>NOT(ISERROR(SEARCH("확인",G1)))</formula>
    </cfRule>
    <cfRule type="containsText" dxfId="6" priority="13" operator="containsText" text="감점">
      <formula>NOT(ISERROR(SEARCH("감점",G1)))</formula>
    </cfRule>
  </conditionalFormatting>
  <conditionalFormatting sqref="F1:F86 F116:F1048576 F90:F114">
    <cfRule type="containsText" dxfId="5" priority="9" operator="containsText" text="비해당">
      <formula>NOT(ISERROR(SEARCH("비해당",F1)))</formula>
    </cfRule>
    <cfRule type="expression" dxfId="4" priority="17">
      <formula>$E1&lt;&gt;$F1</formula>
    </cfRule>
  </conditionalFormatting>
  <conditionalFormatting sqref="A119:XFD120 B118:XFD118 A122:XFD122 B121:XFD121 A124:XFD1048576 B123:XFD123 A114:XFD114 B112:XFD113 A116:XFD117 B115:XFD115 A109:XFD109 B108:XFD108 A111:XFD111 B110:XFD110 A104:XFD104 B103:XFD103 A107:XFD107 B105:XFD106 A49:XFD49 B46:XFD48 A55:XFD55 B50:XFD54 A57:XFD57 B56:XFD56 A60:XFD60 B58:XFD59 A63:XFD63 B61:XFD62 A66:XFD66 B64:XFD65 A71:XFD71 B67:XFD70 A73:XFD73 B72:XFD72 A76:XFD76 B74:XFD75 A80:XFD80 B77:XFD79 A82:XFD82 B81:XFD81 A84:XFD84 B83:XFD83 A86:XFD86 B85:XFD85 A90:XFD90 A92:XFD92 B91:XFD91 A94:XFD94 B93:XFD93 A97:XFD97 B95:XFD96 A101:XFD102 B98:XFD100 A1:XFD3 A7:XFD7 B4:XFD6 A11:XFD11 B8:XFD10 A14:XFD14 B12:XFD13 A17:XFD17 B15:XFD16 A20:XFD20 B18:XFD19 A25:XFD25 B21:XFD24 A27:XFD27 B26:XFD26 A30:XFD30 B28:XFD29 A32:XFD32 B31:XFD31 A35:XFD35 B33:XFD34 A37:XFD37 B36:XFD36 A39:XFD39 B38:XFD38 A42:XFD42 B40:XFD41 A45:XFD45 B43:XFD44 H87:AA89 AC87:XFD89">
    <cfRule type="containsText" dxfId="3" priority="6" operator="containsText" text="비해당">
      <formula>NOT(ISERROR(SEARCH("비해당",A1)))</formula>
    </cfRule>
  </conditionalFormatting>
  <conditionalFormatting sqref="I6">
    <cfRule type="containsText" dxfId="2" priority="4" operator="containsText" text="비해당">
      <formula>NOT(ISERROR(SEARCH("비해당",I6)))</formula>
    </cfRule>
    <cfRule type="containsText" priority="5" operator="containsText" text="비해당">
      <formula>NOT(ISERROR(SEARCH("비해당",I6)))</formula>
    </cfRule>
  </conditionalFormatting>
  <conditionalFormatting sqref="I10">
    <cfRule type="containsText" dxfId="1" priority="2" operator="containsText" text="비해당">
      <formula>NOT(ISERROR(SEARCH("비해당",I10)))</formula>
    </cfRule>
    <cfRule type="containsText" priority="3" operator="containsText" text="비해당">
      <formula>NOT(ISERROR(SEARCH("비해당",I10)))</formula>
    </cfRule>
  </conditionalFormatting>
  <conditionalFormatting sqref="I1:I1048576">
    <cfRule type="containsText" dxfId="0" priority="1" operator="containsText" text="비해당">
      <formula>NOT(ISERROR(SEARCH("비해당",I1)))</formula>
    </cfRule>
  </conditionalFormatting>
  <dataValidations count="18">
    <dataValidation type="whole" operator="equal" allowBlank="1" showInputMessage="1" showErrorMessage="1" sqref="E45:E48 E57:E59">
      <formula1>5</formula1>
    </dataValidation>
    <dataValidation type="whole" operator="equal" allowBlank="1" showInputMessage="1" showErrorMessage="1" sqref="E71:E72 E104:E106 E25:E26 E80:E81 E86 E90:E91">
      <formula1>3</formula1>
    </dataValidation>
    <dataValidation type="whole" operator="equal" allowBlank="1" showInputMessage="1" showErrorMessage="1" sqref="E55:E56 E97:E100 E73:E79 E63:E65">
      <formula1>4</formula1>
    </dataValidation>
    <dataValidation type="list" operator="equal" allowBlank="1" showInputMessage="1" showErrorMessage="1" sqref="E20:E24 E3:E13 E49:E54">
      <formula1>$K$3:$K$4</formula1>
    </dataValidation>
    <dataValidation type="list" allowBlank="1" showInputMessage="1" showErrorMessage="1" sqref="I116">
      <formula1>$R$3:$R$5</formula1>
    </dataValidation>
    <dataValidation type="list" allowBlank="1" showInputMessage="1" showErrorMessage="1" sqref="E111:E113 I84:I85 I58 I37 I11">
      <formula1>$M$3:$M$4</formula1>
    </dataValidation>
    <dataValidation type="list" allowBlank="1" showInputMessage="1" showErrorMessage="1" sqref="I122 I114 E114:E115 I112 I97:I110 I92:I94 I5 I82:I83 I74:I80 I72 I70 I65:I66 I63 I61 I59 I57 I49:I53 I45:I47 I43 I39:I40 I32:I33 I30 I26:I27 I20:I22 I18 I15 I9 I86:I88 I90">
      <formula1>$O$3:$O$4</formula1>
    </dataValidation>
    <dataValidation type="list" operator="equal" allowBlank="1" showInputMessage="1" showErrorMessage="1" sqref="E94:E96 E42:E44 E35:E38 E14:E19 E60:E62 E27:E29">
      <formula1>$M$3:$M$4</formula1>
    </dataValidation>
    <dataValidation type="list" operator="equal" allowBlank="1" showInputMessage="1" showErrorMessage="1" sqref="E117:E118 E39:E41 E32:E34 E120:E121">
      <formula1>$N$3:$N$4</formula1>
    </dataValidation>
    <dataValidation type="list" allowBlank="1" showInputMessage="1" showErrorMessage="1" sqref="I35">
      <formula1>$Q$3:$Q$6</formula1>
    </dataValidation>
    <dataValidation type="whole" operator="equal" allowBlank="1" showInputMessage="1" showErrorMessage="1" sqref="E82:E83 E119 E92:E93 E102:E103 E107:E110 E116">
      <formula1>2</formula1>
    </dataValidation>
    <dataValidation type="whole" operator="equal" allowBlank="1" showInputMessage="1" showErrorMessage="1" sqref="E101">
      <formula1>1</formula1>
    </dataValidation>
    <dataValidation type="list" operator="equal" allowBlank="1" showInputMessage="1" showErrorMessage="1" sqref="E30:E31 E122:E123">
      <formula1>$O$3:$O$4</formula1>
    </dataValidation>
    <dataValidation type="whole" operator="equal" allowBlank="1" showInputMessage="1" showErrorMessage="1" sqref="E66:E70">
      <formula1>10</formula1>
    </dataValidation>
    <dataValidation type="list" allowBlank="1" showInputMessage="1" showErrorMessage="1" sqref="I69">
      <formula1>$P$3:$P$7</formula1>
    </dataValidation>
    <dataValidation type="whole" operator="equal" allowBlank="1" showInputMessage="1" showErrorMessage="1" sqref="E84:E85">
      <formula1>6</formula1>
    </dataValidation>
    <dataValidation type="list" allowBlank="1" showInputMessage="1" showErrorMessage="1" sqref="I119:I120 I117 I111 I95 I91 I81 I73 I71 I67:I68 I64 I60 I55:I56 I48 I42 I28 I25 I23 I17 I14 I12 I7:I8 I3:I4">
      <formula1>$N$3:$N$4</formula1>
    </dataValidation>
    <dataValidation type="list" allowBlank="1" showInputMessage="1" showErrorMessage="1" sqref="I6 I10 I13 I16 I19 I24 I29 I31 I34 I36 I38 I41 I44 I54 I62 I96 I113 I115 I118 I121 I123 I89">
      <formula1>$K$11:$K$12</formula1>
    </dataValidation>
  </dataValidations>
  <pageMargins left="0.7" right="0.7" top="0.75" bottom="0.75" header="0.3" footer="0.3"/>
  <pageSetup paperSize="9" orientation="portrait" horizontalDpi="300" verticalDpi="300" r:id="rId1"/>
  <ignoredErrors>
    <ignoredError sqref="Q10:R10 Q15:R15 K20:R20 K25:R25 L30:P30 F25 F27 F55 F45 F57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O17"/>
  <sheetViews>
    <sheetView workbookViewId="0"/>
  </sheetViews>
  <sheetFormatPr defaultColWidth="9" defaultRowHeight="11.25" x14ac:dyDescent="0.3"/>
  <cols>
    <col min="1" max="1" width="9" style="4"/>
    <col min="2" max="2" width="7.375" style="4" customWidth="1"/>
    <col min="3" max="3" width="70" style="4" customWidth="1"/>
    <col min="4" max="5" width="9" style="4"/>
    <col min="6" max="6" width="9" style="4" customWidth="1"/>
    <col min="7" max="7" width="3.25" style="4" hidden="1" customWidth="1"/>
    <col min="8" max="10" width="3.5" style="4" hidden="1" customWidth="1"/>
    <col min="11" max="15" width="9" style="4" hidden="1" customWidth="1"/>
    <col min="16" max="16" width="0" style="4" hidden="1" customWidth="1"/>
    <col min="17" max="16384" width="9" style="4"/>
  </cols>
  <sheetData>
    <row r="1" spans="1:14" s="7" customFormat="1" ht="18" customHeight="1" x14ac:dyDescent="0.3">
      <c r="A1" s="32" t="s">
        <v>12</v>
      </c>
      <c r="B1" s="32" t="s">
        <v>11</v>
      </c>
      <c r="C1" s="32" t="s">
        <v>0</v>
      </c>
      <c r="D1" s="32" t="s">
        <v>15</v>
      </c>
      <c r="E1" s="32" t="s">
        <v>18</v>
      </c>
    </row>
    <row r="2" spans="1:14" s="15" customFormat="1" ht="18" customHeight="1" x14ac:dyDescent="0.3">
      <c r="A2" s="90" t="s">
        <v>17</v>
      </c>
      <c r="B2" s="90"/>
      <c r="C2" s="90"/>
      <c r="D2" s="33">
        <f>SUM(D3:D11)</f>
        <v>14</v>
      </c>
      <c r="E2" s="33">
        <f>SUM(E3:E11)-SUM(E12:E13)</f>
        <v>0</v>
      </c>
      <c r="G2" s="101" t="s">
        <v>19</v>
      </c>
      <c r="H2" s="101"/>
      <c r="I2" s="101"/>
      <c r="J2" s="101"/>
    </row>
    <row r="3" spans="1:14" ht="33.75" customHeight="1" x14ac:dyDescent="0.3">
      <c r="A3" s="76" t="s">
        <v>5</v>
      </c>
      <c r="B3" s="77">
        <v>1</v>
      </c>
      <c r="C3" s="66" t="s">
        <v>269</v>
      </c>
      <c r="D3" s="72">
        <v>2</v>
      </c>
      <c r="E3" s="31">
        <v>0</v>
      </c>
      <c r="G3" s="19">
        <v>0</v>
      </c>
      <c r="H3" s="46">
        <v>0</v>
      </c>
      <c r="I3" s="46">
        <v>0</v>
      </c>
      <c r="J3" s="46">
        <v>0</v>
      </c>
      <c r="K3" s="46">
        <v>0</v>
      </c>
      <c r="L3" s="46">
        <v>0</v>
      </c>
      <c r="M3" s="46">
        <v>0</v>
      </c>
      <c r="N3" s="46">
        <v>0</v>
      </c>
    </row>
    <row r="4" spans="1:14" ht="78.75" x14ac:dyDescent="0.3">
      <c r="A4" s="76"/>
      <c r="B4" s="78"/>
      <c r="C4" s="66" t="s">
        <v>270</v>
      </c>
      <c r="D4" s="72">
        <v>3</v>
      </c>
      <c r="E4" s="54">
        <v>0</v>
      </c>
      <c r="G4" s="19">
        <v>1</v>
      </c>
      <c r="H4" s="46">
        <v>0.4</v>
      </c>
      <c r="I4" s="46">
        <v>1</v>
      </c>
      <c r="J4" s="46"/>
      <c r="K4" s="46">
        <v>2</v>
      </c>
      <c r="L4" s="46"/>
      <c r="M4" s="46">
        <v>1</v>
      </c>
      <c r="N4" s="46">
        <v>0.5</v>
      </c>
    </row>
    <row r="5" spans="1:14" ht="33" customHeight="1" x14ac:dyDescent="0.3">
      <c r="A5" s="76"/>
      <c r="B5" s="52">
        <v>2</v>
      </c>
      <c r="C5" s="66" t="s">
        <v>272</v>
      </c>
      <c r="D5" s="72">
        <v>2</v>
      </c>
      <c r="E5" s="54">
        <v>0</v>
      </c>
      <c r="G5" s="18">
        <v>1.5</v>
      </c>
      <c r="H5" s="46">
        <v>0.8</v>
      </c>
      <c r="I5" s="46">
        <v>2</v>
      </c>
      <c r="J5" s="46"/>
      <c r="K5" s="46"/>
      <c r="L5" s="46"/>
      <c r="M5" s="46">
        <v>1.5</v>
      </c>
      <c r="N5" s="46">
        <v>1</v>
      </c>
    </row>
    <row r="6" spans="1:14" ht="26.25" customHeight="1" x14ac:dyDescent="0.3">
      <c r="A6" s="76"/>
      <c r="B6" s="30">
        <v>3</v>
      </c>
      <c r="C6" s="66" t="s">
        <v>172</v>
      </c>
      <c r="D6" s="72">
        <v>1</v>
      </c>
      <c r="E6" s="31">
        <v>0</v>
      </c>
      <c r="G6" s="19">
        <v>2</v>
      </c>
      <c r="H6" s="46">
        <v>1</v>
      </c>
      <c r="I6" s="46"/>
      <c r="J6" s="46"/>
      <c r="K6" s="46"/>
      <c r="L6" s="46"/>
      <c r="M6" s="46">
        <v>2</v>
      </c>
    </row>
    <row r="7" spans="1:14" ht="26.25" customHeight="1" x14ac:dyDescent="0.3">
      <c r="A7" s="76"/>
      <c r="B7" s="30">
        <v>4</v>
      </c>
      <c r="C7" s="66" t="s">
        <v>25</v>
      </c>
      <c r="D7" s="72">
        <v>1</v>
      </c>
      <c r="E7" s="31">
        <v>0</v>
      </c>
      <c r="G7" s="46"/>
      <c r="H7" s="46"/>
      <c r="I7" s="46"/>
      <c r="J7" s="46"/>
      <c r="K7" s="46"/>
      <c r="L7" s="46"/>
      <c r="M7" s="46">
        <v>2.5</v>
      </c>
    </row>
    <row r="8" spans="1:14" ht="26.25" customHeight="1" x14ac:dyDescent="0.3">
      <c r="A8" s="76"/>
      <c r="B8" s="30">
        <v>5</v>
      </c>
      <c r="C8" s="66" t="s">
        <v>173</v>
      </c>
      <c r="D8" s="72">
        <v>2</v>
      </c>
      <c r="E8" s="31">
        <v>0</v>
      </c>
      <c r="M8" s="46">
        <v>3</v>
      </c>
    </row>
    <row r="9" spans="1:14" ht="26.25" customHeight="1" x14ac:dyDescent="0.3">
      <c r="A9" s="76"/>
      <c r="B9" s="30">
        <v>6</v>
      </c>
      <c r="C9" s="73" t="s">
        <v>273</v>
      </c>
      <c r="D9" s="72">
        <v>1</v>
      </c>
      <c r="E9" s="31">
        <v>0</v>
      </c>
    </row>
    <row r="10" spans="1:14" ht="26.25" customHeight="1" x14ac:dyDescent="0.3">
      <c r="A10" s="76"/>
      <c r="B10" s="70">
        <v>7</v>
      </c>
      <c r="C10" s="73" t="s">
        <v>274</v>
      </c>
      <c r="D10" s="72">
        <v>1</v>
      </c>
      <c r="E10" s="71">
        <v>0</v>
      </c>
    </row>
    <row r="11" spans="1:14" ht="26.25" customHeight="1" x14ac:dyDescent="0.3">
      <c r="A11" s="76"/>
      <c r="B11" s="30">
        <v>8</v>
      </c>
      <c r="C11" s="3" t="s">
        <v>174</v>
      </c>
      <c r="D11" s="30">
        <v>1</v>
      </c>
      <c r="E11" s="31">
        <v>0</v>
      </c>
    </row>
    <row r="12" spans="1:14" ht="26.25" customHeight="1" x14ac:dyDescent="0.3">
      <c r="A12" s="76" t="s">
        <v>6</v>
      </c>
      <c r="B12" s="30">
        <v>1</v>
      </c>
      <c r="C12" s="3" t="s">
        <v>256</v>
      </c>
      <c r="D12" s="30">
        <v>1</v>
      </c>
      <c r="E12" s="31">
        <v>0</v>
      </c>
    </row>
    <row r="13" spans="1:14" ht="26.25" customHeight="1" x14ac:dyDescent="0.3">
      <c r="A13" s="76"/>
      <c r="B13" s="30">
        <v>2</v>
      </c>
      <c r="C13" s="3" t="s">
        <v>7</v>
      </c>
      <c r="D13" s="30">
        <v>1</v>
      </c>
      <c r="E13" s="31">
        <v>0</v>
      </c>
    </row>
    <row r="14" spans="1:14" ht="26.25" customHeight="1" x14ac:dyDescent="0.3"/>
    <row r="15" spans="1:14" ht="26.25" customHeight="1" x14ac:dyDescent="0.3"/>
    <row r="16" spans="1:14" ht="26.25" customHeight="1" x14ac:dyDescent="0.3"/>
    <row r="17" ht="26.25" customHeight="1" x14ac:dyDescent="0.3"/>
  </sheetData>
  <mergeCells count="5">
    <mergeCell ref="A2:C2"/>
    <mergeCell ref="G2:J2"/>
    <mergeCell ref="A3:A11"/>
    <mergeCell ref="A12:A13"/>
    <mergeCell ref="B3:B4"/>
  </mergeCells>
  <phoneticPr fontId="1" type="noConversion"/>
  <dataValidations count="8">
    <dataValidation type="list" allowBlank="1" showInputMessage="1" showErrorMessage="1" sqref="E5">
      <formula1>$K$3:$K$4</formula1>
    </dataValidation>
    <dataValidation type="list" allowBlank="1" showInputMessage="1" showErrorMessage="1" sqref="E7">
      <formula1>$H$3:$H$6</formula1>
    </dataValidation>
    <dataValidation type="list" allowBlank="1" showInputMessage="1" showErrorMessage="1" sqref="E13">
      <formula1>$G$3:$G$4</formula1>
    </dataValidation>
    <dataValidation type="list" allowBlank="1" showInputMessage="1" showErrorMessage="1" sqref="E8">
      <formula1>$I$3:$I$5</formula1>
    </dataValidation>
    <dataValidation type="list" allowBlank="1" showInputMessage="1" showErrorMessage="1" sqref="E3">
      <formula1>$K$3:$K$4</formula1>
    </dataValidation>
    <dataValidation type="list" allowBlank="1" showInputMessage="1" showErrorMessage="1" sqref="E4">
      <formula1>$M$3:$M$8</formula1>
    </dataValidation>
    <dataValidation type="list" allowBlank="1" showInputMessage="1" showErrorMessage="1" sqref="E9">
      <formula1>$N$3:$N$5</formula1>
    </dataValidation>
    <dataValidation type="list" allowBlank="1" showInputMessage="1" showErrorMessage="1" sqref="E6 E10 E11 E12">
      <formula1>$G$3:$G$4</formula1>
    </dataValidation>
  </dataValidation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총괄표</vt:lpstr>
      <vt:lpstr>기본분야</vt:lpstr>
      <vt:lpstr>일반분야</vt:lpstr>
      <vt:lpstr>공통분야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2021-02-03T00:34:52Z</cp:lastPrinted>
  <dcterms:created xsi:type="dcterms:W3CDTF">2017-02-23T00:06:43Z</dcterms:created>
  <dcterms:modified xsi:type="dcterms:W3CDTF">2021-09-01T02:20:13Z</dcterms:modified>
</cp:coreProperties>
</file>