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<sst xmlns="http://schemas.openxmlformats.org/spreadsheetml/2006/main" count="243" uniqueCount="177">
  <si>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</si>
  <si>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</si>
  <si>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</si>
  <si>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</si>
  <si>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</si>
  <si>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</si>
  <si>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</si>
  <si>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</si>
  <si>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</si>
  <si>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</si>
  <si>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</si>
  <si>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</si>
  <si>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</si>
  <si>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</si>
  <si>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</si>
  <si>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</si>
  <si>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</si>
  <si>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</si>
  <si>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</si>
  <si>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</si>
  <si>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</si>
  <si>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</si>
  <si>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</si>
  <si>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</si>
  <si>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</si>
  <si>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</si>
  <si>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</si>
  <si>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</si>
  <si>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</si>
  <si>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</si>
  <si>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</si>
  <si>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</si>
  <si>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</si>
  <si>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</si>
  <si>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</si>
  <si>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</si>
  <si>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</si>
  <si>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</si>
  <si>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</si>
  <si>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</si>
  <si>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</si>
  <si>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</si>
  <si>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</si>
  <si>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</si>
  <si>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</si>
  <si>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</si>
  <si>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</si>
  <si>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</si>
  <si>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</si>
  <si>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</si>
  <si>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</si>
  <si>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</si>
  <si>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</si>
  <si>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</si>
  <si>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</si>
  <si>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</si>
  <si>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</si>
  <si>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</si>
  <si>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</si>
  <si>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</si>
  <si>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</si>
  <si>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</si>
  <si>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</si>
  <si>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</si>
  <si>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</si>
  <si>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</si>
  <si>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</si>
  <si>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</si>
  <si>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</si>
  <si>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</si>
  <si>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</si>
  <si>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</si>
  <si>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</si>
  <si>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</si>
  <si>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</si>
  <si>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</si>
  <si>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</si>
  <si>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</si>
  <si>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</si>
  <si>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</si>
  <si>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</si>
  <si>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</si>
  <si>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</si>
  <si>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</si>
  <si>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</si>
  <si>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</si>
  <si>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</si>
  <si>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</si>
  <si>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</si>
  <si>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</si>
  <si>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</si>
  <si>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</si>
  <si>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</si>
  <si>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</si>
  <si>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</si>
  <si>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</si>
  <si>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1000ml</t>
    <phoneticPr fontId="2" type="noConversion"/>
  </si>
  <si>
    <t>(중)망</t>
    <phoneticPr fontId="2" type="noConversion"/>
  </si>
  <si>
    <t>4kg</t>
    <phoneticPr fontId="2" type="noConversion"/>
  </si>
  <si>
    <t>(소)망</t>
    <phoneticPr fontId="2" type="noConversion"/>
  </si>
  <si>
    <t>1+1</t>
    <phoneticPr fontId="2" type="noConversion"/>
  </si>
  <si>
    <t>600g</t>
    <phoneticPr fontId="2" type="noConversion"/>
  </si>
  <si>
    <t>-</t>
    <phoneticPr fontId="2" type="noConversion"/>
  </si>
  <si>
    <t>340g</t>
    <phoneticPr fontId="2" type="noConversion"/>
  </si>
  <si>
    <t>30롤</t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</si>
  <si>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</si>
  <si>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</si>
  <si>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</si>
  <si>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</si>
  <si>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</si>
  <si>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</si>
  <si>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600g</t>
    <phoneticPr fontId="2" type="noConversion"/>
  </si>
  <si>
    <t>3입</t>
    <phoneticPr fontId="2" type="noConversion"/>
  </si>
  <si>
    <t>900g</t>
    <phoneticPr fontId="2" type="noConversion"/>
  </si>
  <si>
    <t>카놀라유</t>
    <phoneticPr fontId="2" type="noConversion"/>
  </si>
  <si>
    <t>750ml</t>
    <phoneticPr fontId="2" type="noConversion"/>
  </si>
  <si>
    <t>5입~8입</t>
    <phoneticPr fontId="2" type="noConversion"/>
  </si>
  <si>
    <t>1050g</t>
    <phoneticPr fontId="2" type="noConversion"/>
  </si>
  <si>
    <t>340g</t>
    <phoneticPr fontId="2" type="noConversion"/>
  </si>
  <si>
    <t>1.8kg</t>
    <phoneticPr fontId="2" type="noConversion"/>
  </si>
  <si>
    <t>200g</t>
    <phoneticPr fontId="2" type="noConversion"/>
  </si>
  <si>
    <t>250g</t>
    <phoneticPr fontId="2" type="noConversion"/>
  </si>
  <si>
    <t>2.7kg</t>
    <phoneticPr fontId="2" type="noConversion"/>
  </si>
  <si>
    <t>정갈한쌀</t>
    <phoneticPr fontId="2" type="noConversion"/>
  </si>
  <si>
    <t>1050g</t>
    <phoneticPr fontId="2" type="noConversion"/>
  </si>
  <si>
    <t>노르웨이</t>
    <phoneticPr fontId="2" type="noConversion"/>
  </si>
  <si>
    <t>농협안심쌀</t>
    <phoneticPr fontId="2" type="noConversion"/>
  </si>
  <si>
    <t>1+1</t>
    <phoneticPr fontId="2" type="noConversion"/>
  </si>
  <si>
    <t>300g</t>
    <phoneticPr fontId="2" type="noConversion"/>
  </si>
  <si>
    <t>밥맛좋은쌀</t>
    <phoneticPr fontId="2" type="noConversion"/>
  </si>
  <si>
    <t>500g</t>
    <phoneticPr fontId="2" type="noConversion"/>
  </si>
  <si>
    <t>-</t>
    <phoneticPr fontId="2" type="noConversion"/>
  </si>
  <si>
    <t>303g</t>
    <phoneticPr fontId="2" type="noConversion"/>
  </si>
  <si>
    <t>행복생생란</t>
    <phoneticPr fontId="2" type="noConversion"/>
  </si>
  <si>
    <t>1+1</t>
    <phoneticPr fontId="2" type="noConversion"/>
  </si>
  <si>
    <t>유한젠1.4*2</t>
    <phoneticPr fontId="2" type="noConversion"/>
  </si>
  <si>
    <t>깨끗한나라 30롤</t>
    <phoneticPr fontId="2" type="noConversion"/>
  </si>
  <si>
    <t xml:space="preserve">S-Oil </t>
    <phoneticPr fontId="2" type="noConversion"/>
  </si>
  <si>
    <t>300g</t>
    <phoneticPr fontId="2" type="noConversion"/>
  </si>
  <si>
    <t>요리유</t>
    <phoneticPr fontId="2" type="noConversion"/>
  </si>
  <si>
    <t>고창</t>
    <phoneticPr fontId="2" type="noConversion"/>
  </si>
  <si>
    <t>우유식빵</t>
    <phoneticPr fontId="2" type="noConversion"/>
  </si>
  <si>
    <t>세일</t>
    <phoneticPr fontId="2" type="noConversion"/>
  </si>
  <si>
    <t>홍로</t>
    <phoneticPr fontId="2" type="noConversion"/>
  </si>
  <si>
    <t>하림</t>
    <phoneticPr fontId="2" type="noConversion"/>
  </si>
  <si>
    <t>저온숙성빵</t>
    <phoneticPr fontId="2" type="noConversion"/>
  </si>
  <si>
    <t>GS마트
(당하점)</t>
    <phoneticPr fontId="2" type="noConversion"/>
  </si>
  <si>
    <t>대,30</t>
    <phoneticPr fontId="2" type="noConversion"/>
  </si>
  <si>
    <t>영양</t>
    <phoneticPr fontId="2" type="noConversion"/>
  </si>
  <si>
    <t>풀무원 340g</t>
    <phoneticPr fontId="2" type="noConversion"/>
  </si>
  <si>
    <t>8월31일</t>
    <phoneticPr fontId="2" type="noConversion"/>
  </si>
  <si>
    <t>1+1</t>
    <phoneticPr fontId="2" type="noConversion"/>
  </si>
  <si>
    <t>8월30일</t>
    <phoneticPr fontId="2" type="noConversion"/>
  </si>
  <si>
    <t>8월28일</t>
    <phoneticPr fontId="2" type="noConversion"/>
  </si>
  <si>
    <t>8월29일</t>
    <phoneticPr fontId="2" type="noConversion"/>
  </si>
  <si>
    <t>노르웨이 특대</t>
    <phoneticPr fontId="2" type="noConversion"/>
  </si>
  <si>
    <t>이맛쌀10kg</t>
    <phoneticPr fontId="2" type="noConversion"/>
  </si>
  <si>
    <t>1.8kg</t>
    <phoneticPr fontId="2" type="noConversion"/>
  </si>
  <si>
    <t>430g</t>
    <phoneticPr fontId="2" type="noConversion"/>
  </si>
  <si>
    <t>백색란30개입</t>
    <phoneticPr fontId="2" type="noConversion"/>
  </si>
  <si>
    <t>1kg</t>
    <phoneticPr fontId="2" type="noConversion"/>
  </si>
  <si>
    <t>380g 1+1</t>
    <phoneticPr fontId="2" type="noConversion"/>
  </si>
  <si>
    <t>2포기</t>
    <phoneticPr fontId="2" type="noConversion"/>
  </si>
  <si>
    <t>3마리</t>
    <phoneticPr fontId="2" type="noConversion"/>
  </si>
  <si>
    <t>국산다시멸치</t>
    <phoneticPr fontId="2" type="noConversion"/>
  </si>
  <si>
    <t>벌집</t>
    <phoneticPr fontId="2" type="noConversion"/>
  </si>
  <si>
    <t>특란</t>
    <phoneticPr fontId="2" type="noConversion"/>
  </si>
  <si>
    <t>카놀라유</t>
    <phoneticPr fontId="2" type="noConversion"/>
  </si>
  <si>
    <t>퍼퓸</t>
    <phoneticPr fontId="2" type="noConversion"/>
  </si>
  <si>
    <t>900g</t>
    <phoneticPr fontId="2" type="noConversion"/>
  </si>
  <si>
    <t>홍로햇사과1.2kg</t>
    <phoneticPr fontId="2" type="noConversion"/>
  </si>
  <si>
    <t>생물2마리</t>
    <phoneticPr fontId="2" type="noConversion"/>
  </si>
  <si>
    <t>닭볶음용750g</t>
    <phoneticPr fontId="2" type="noConversion"/>
  </si>
  <si>
    <t>2kg</t>
    <phoneticPr fontId="2" type="noConversion"/>
  </si>
  <si>
    <t>깨끗한나라30입</t>
    <phoneticPr fontId="2" type="noConversion"/>
  </si>
  <si>
    <t>크리넥스데코30입</t>
    <phoneticPr fontId="2" type="noConversion"/>
  </si>
  <si>
    <t>크리넥스데코24입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</si>
</sst>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4"/>
  <sheetViews>
    <sheetView tabSelected="1" zoomScale="78" zoomScaleNormal="78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R63" sqref="R6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90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146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150</v>
      </c>
      <c r="J3" s="12" t="s">
        <v>152</v>
      </c>
      <c r="K3" s="12" t="s">
        <v>153</v>
      </c>
      <c r="L3" s="12" t="s">
        <v>154</v>
      </c>
      <c r="M3" s="25" t="s">
        <v>154</v>
      </c>
      <c r="N3" s="25" t="s">
        <v>154</v>
      </c>
      <c r="O3" s="25" t="s">
        <v>150</v>
      </c>
      <c r="P3" s="25" t="s">
        <v>154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57512.5</v>
      </c>
      <c r="E4" s="32">
        <v>57012.5</v>
      </c>
      <c r="F4" s="3" t="str">
        <f>IF((D4-E4)&lt;0,"↓",IF((D4-E4)&gt;0,"↑",""))</f>
        <v>↑</v>
      </c>
      <c r="G4" s="4">
        <f>ABS(D4-E4)</f>
        <v>500</v>
      </c>
      <c r="H4" s="10">
        <f>IFERROR(ROUND(((D4-E4)/E4)*100,1),"-")</f>
        <v>0.9</v>
      </c>
      <c r="I4" s="13">
        <v>54900</v>
      </c>
      <c r="J4" s="13">
        <v>69000</v>
      </c>
      <c r="K4" s="13">
        <v>64800</v>
      </c>
      <c r="L4" s="13">
        <v>65800</v>
      </c>
      <c r="M4" s="26">
        <v>54900</v>
      </c>
      <c r="N4" s="26">
        <v>29900</v>
      </c>
      <c r="O4" s="26">
        <v>68000</v>
      </c>
      <c r="P4" s="26">
        <v>52800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126</v>
      </c>
      <c r="J5" s="19"/>
      <c r="K5" s="19"/>
      <c r="L5" s="19"/>
      <c r="M5" s="26" t="s">
        <v>123</v>
      </c>
      <c r="N5" s="26" t="s">
        <v>156</v>
      </c>
      <c r="O5" s="26"/>
      <c r="P5" s="26" t="s">
        <v>129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2248.75</v>
      </c>
      <c r="E6" s="32">
        <v>2267.5</v>
      </c>
      <c r="F6" s="3" t="str">
        <f>IF((D6-E6)&lt;0,"↓",IF((D6-E6)&gt;0,"↑",""))</f>
        <v>↓</v>
      </c>
      <c r="G6" s="4">
        <f>ABS(D6-E6)</f>
        <v>18.75</v>
      </c>
      <c r="H6" s="10">
        <f>IFERROR(ROUND(((D6-E6)/E6)*100,1),"-")</f>
        <v>-0.8</v>
      </c>
      <c r="I6" s="13">
        <v>2590</v>
      </c>
      <c r="J6" s="13">
        <v>2000</v>
      </c>
      <c r="K6" s="13">
        <v>2500</v>
      </c>
      <c r="L6" s="13">
        <v>2000</v>
      </c>
      <c r="M6" s="26">
        <v>2590</v>
      </c>
      <c r="N6" s="26">
        <v>1280</v>
      </c>
      <c r="O6" s="26">
        <v>2350</v>
      </c>
      <c r="P6" s="26">
        <v>2680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 t="s">
        <v>109</v>
      </c>
      <c r="N7" s="27" t="s">
        <v>138</v>
      </c>
      <c r="O7" s="27" t="s">
        <v>103</v>
      </c>
      <c r="P7" s="27" t="s">
        <v>118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7782.5</v>
      </c>
      <c r="E8" s="32">
        <v>7567.5</v>
      </c>
      <c r="F8" s="3" t="str">
        <f>IF((D8-E8)&lt;0,"↓",IF((D8-E8)&gt;0,"↑",""))</f>
        <v>↑</v>
      </c>
      <c r="G8" s="4">
        <f>ABS(D8-E8)</f>
        <v>215</v>
      </c>
      <c r="H8" s="10">
        <f>IFERROR(ROUND(((D8-E8)/E8)*100,1),"-")</f>
        <v>2.8</v>
      </c>
      <c r="I8" s="13">
        <v>9990</v>
      </c>
      <c r="J8" s="13">
        <v>13000</v>
      </c>
      <c r="K8" s="13">
        <v>10000</v>
      </c>
      <c r="L8" s="13">
        <v>10000</v>
      </c>
      <c r="M8" s="26">
        <v>5490</v>
      </c>
      <c r="N8" s="26">
        <v>3980</v>
      </c>
      <c r="O8" s="26">
        <v>3000</v>
      </c>
      <c r="P8" s="26">
        <v>6800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/>
      <c r="N9" s="30" t="s">
        <v>138</v>
      </c>
      <c r="O9" s="27"/>
      <c r="P9" s="30" t="s">
        <v>169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3486.25</v>
      </c>
      <c r="E10" s="32">
        <v>3343.75</v>
      </c>
      <c r="F10" s="3" t="str">
        <f>IF((D10-E10)&lt;0,"↓",IF((D10-E10)&gt;0,"↑",""))</f>
        <v>↑</v>
      </c>
      <c r="G10" s="4">
        <f>ABS(D10-E10)</f>
        <v>142.5</v>
      </c>
      <c r="H10" s="10">
        <f>IFERROR(ROUND(((D10-E10)/E10)*100,1),"-")</f>
        <v>4.3</v>
      </c>
      <c r="I10" s="13">
        <v>3990</v>
      </c>
      <c r="J10" s="13">
        <v>2000</v>
      </c>
      <c r="K10" s="13">
        <v>2500</v>
      </c>
      <c r="L10" s="13">
        <v>2000</v>
      </c>
      <c r="M10" s="26">
        <v>4950</v>
      </c>
      <c r="N10" s="26">
        <v>4980</v>
      </c>
      <c r="O10" s="26">
        <v>3000</v>
      </c>
      <c r="P10" s="26">
        <v>4470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97</v>
      </c>
      <c r="J11" s="19" t="s">
        <v>99</v>
      </c>
      <c r="K11" s="19" t="s">
        <v>99</v>
      </c>
      <c r="L11" s="19" t="s">
        <v>107</v>
      </c>
      <c r="M11" s="27"/>
      <c r="N11" s="27" t="s">
        <v>157</v>
      </c>
      <c r="O11" s="27"/>
      <c r="P11" s="27" t="s">
        <v>119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2567.5</v>
      </c>
      <c r="E12" s="32">
        <v>2967.5</v>
      </c>
      <c r="F12" s="3" t="str">
        <f>IF((D12-E12)&lt;0,"↓",IF((D12-E12)&gt;0,"↑",""))</f>
        <v>↓</v>
      </c>
      <c r="G12" s="4">
        <f>ABS(D12-E12)</f>
        <v>400</v>
      </c>
      <c r="H12" s="10">
        <f>IFERROR(ROUND(((D12-E12)/E12)*100,1),"-")</f>
        <v>-13.5</v>
      </c>
      <c r="I12" s="13">
        <v>2990</v>
      </c>
      <c r="J12" s="13">
        <v>2000</v>
      </c>
      <c r="K12" s="13">
        <v>3000</v>
      </c>
      <c r="L12" s="13">
        <v>2500</v>
      </c>
      <c r="M12" s="26">
        <v>2990</v>
      </c>
      <c r="N12" s="26">
        <v>3080</v>
      </c>
      <c r="O12" s="26">
        <v>1500</v>
      </c>
      <c r="P12" s="26">
        <v>2480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2626.25</v>
      </c>
      <c r="E14" s="32">
        <v>2680</v>
      </c>
      <c r="F14" s="3" t="str">
        <f>IF((D14-E14)&lt;0,"↓",IF((D14-E14)&gt;0,"↑",""))</f>
        <v>↓</v>
      </c>
      <c r="G14" s="4">
        <f>ABS(D14-E14)</f>
        <v>53.75</v>
      </c>
      <c r="H14" s="10">
        <f>IFERROR(ROUND(((D14-E14)/E14)*100,1),"-")</f>
        <v>-2</v>
      </c>
      <c r="I14" s="13">
        <v>2390</v>
      </c>
      <c r="J14" s="13">
        <v>2000</v>
      </c>
      <c r="K14" s="13">
        <v>1500</v>
      </c>
      <c r="L14" s="13">
        <v>3000</v>
      </c>
      <c r="M14" s="26">
        <v>2950</v>
      </c>
      <c r="N14" s="26">
        <v>2450</v>
      </c>
      <c r="O14" s="26">
        <v>3000</v>
      </c>
      <c r="P14" s="26">
        <v>3720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6573.75</v>
      </c>
      <c r="E16" s="32">
        <v>7858.333333333333</v>
      </c>
      <c r="F16" s="3" t="str">
        <f>IF((D16-E16)&lt;0,"↓",IF((D16-E16)&gt;0,"↑",""))</f>
        <v>↓</v>
      </c>
      <c r="G16" s="4">
        <f>ABS(D16-E16)</f>
        <v>1284.583333333333</v>
      </c>
      <c r="H16" s="10">
        <f>IFERROR(ROUND(((D16-E16)/E16)*100,1),"-")</f>
        <v>-16.3</v>
      </c>
      <c r="I16" s="13">
        <v>5190</v>
      </c>
      <c r="J16" s="13">
        <v>6000</v>
      </c>
      <c r="K16" s="13">
        <v>6000</v>
      </c>
      <c r="L16" s="13">
        <v>7000</v>
      </c>
      <c r="M16" s="26">
        <v>6450</v>
      </c>
      <c r="N16" s="26">
        <v>6200</v>
      </c>
      <c r="O16" s="26">
        <v>9000</v>
      </c>
      <c r="P16" s="26">
        <v>6750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142</v>
      </c>
      <c r="J17" s="19"/>
      <c r="K17" s="19"/>
      <c r="L17" s="19"/>
      <c r="M17" s="27"/>
      <c r="N17" s="27"/>
      <c r="O17" s="27" t="s">
        <v>162</v>
      </c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7950</v>
      </c>
      <c r="E18" s="32">
        <v>6218.75</v>
      </c>
      <c r="F18" s="3" t="str">
        <f>IF((D18-E18)&lt;0,"↓",IF((D18-E18)&gt;0,"↑",""))</f>
        <v>↑</v>
      </c>
      <c r="G18" s="4">
        <f>ABS(D18-E18)</f>
        <v>1731.25</v>
      </c>
      <c r="H18" s="10">
        <f>IFERROR(ROUND(((D18-E18)/E18)*100,1),"-")</f>
        <v>27.8</v>
      </c>
      <c r="I18" s="13">
        <v>2500</v>
      </c>
      <c r="J18" s="13">
        <v>3000</v>
      </c>
      <c r="K18" s="13">
        <v>2500</v>
      </c>
      <c r="L18" s="13">
        <v>3000</v>
      </c>
      <c r="M18" s="26">
        <v>13900</v>
      </c>
      <c r="N18" s="26">
        <v>14900</v>
      </c>
      <c r="O18" s="26">
        <v>7000</v>
      </c>
      <c r="P18" s="26">
        <v>16800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 t="s">
        <v>116</v>
      </c>
      <c r="O19" s="28" t="s">
        <v>143</v>
      </c>
      <c r="P19" s="28" t="s">
        <v>170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5010</v>
      </c>
      <c r="E20" s="32">
        <v>4885</v>
      </c>
      <c r="F20" s="3" t="str">
        <f>IF((D20-E20)&lt;0,"↓",IF((D20-E20)&gt;0,"↑",""))</f>
        <v>↑</v>
      </c>
      <c r="G20" s="4">
        <f>ABS(D20-E20)</f>
        <v>125</v>
      </c>
      <c r="H20" s="10">
        <f>IFERROR(ROUND(((D20-E20)/E20)*100,1),"-")</f>
        <v>2.6</v>
      </c>
      <c r="I20" s="13">
        <v>4200</v>
      </c>
      <c r="J20" s="13">
        <v>4000</v>
      </c>
      <c r="K20" s="13">
        <v>3000</v>
      </c>
      <c r="L20" s="13">
        <v>3000</v>
      </c>
      <c r="M20" s="26">
        <v>6900</v>
      </c>
      <c r="N20" s="26">
        <v>6980</v>
      </c>
      <c r="O20" s="26">
        <v>6000</v>
      </c>
      <c r="P20" s="26">
        <v>6000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155</v>
      </c>
      <c r="N21" s="27" t="s">
        <v>125</v>
      </c>
      <c r="O21" s="27" t="s">
        <v>163</v>
      </c>
      <c r="P21" s="27" t="s">
        <v>171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11035</v>
      </c>
      <c r="E22" s="32">
        <v>10922.5</v>
      </c>
      <c r="F22" s="3" t="str">
        <f>IF((D22-E22)&lt;0,"↓",IF((D22-E22)&gt;0,"↑",""))</f>
        <v>↑</v>
      </c>
      <c r="G22" s="4">
        <f>ABS(D22-E22)</f>
        <v>112.5</v>
      </c>
      <c r="H22" s="10">
        <f>IFERROR(ROUND(((D22-E22)/E22)*100,1),"-")</f>
        <v>1</v>
      </c>
      <c r="I22" s="13">
        <v>8400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12980</v>
      </c>
      <c r="O22" s="26">
        <v>6000</v>
      </c>
      <c r="P22" s="26">
        <v>10800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111</v>
      </c>
      <c r="N23" s="29" t="s">
        <v>101</v>
      </c>
      <c r="O23" s="29" t="s">
        <v>164</v>
      </c>
      <c r="P23" s="29" t="s">
        <v>120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36874</v>
      </c>
      <c r="E24" s="32">
        <v>36275.625</v>
      </c>
      <c r="F24" s="3" t="str">
        <f>IF((D24-E24)&lt;0,"↓",IF((D24-E24)&gt;0,"↑",""))</f>
        <v>↑</v>
      </c>
      <c r="G24" s="4">
        <f>ABS(D24-E24)</f>
        <v>598.375</v>
      </c>
      <c r="H24" s="10">
        <f>IFERROR(ROUND(((D24-E24)/E24)*100,1),"-")</f>
        <v>1.6</v>
      </c>
      <c r="I24" s="13">
        <v>59950</v>
      </c>
      <c r="J24" s="13">
        <v>52000</v>
      </c>
      <c r="K24" s="13">
        <v>35000</v>
      </c>
      <c r="L24" s="13">
        <v>55000</v>
      </c>
      <c r="M24" s="26">
        <v>21179</v>
      </c>
      <c r="N24" s="26">
        <v>49063</v>
      </c>
      <c r="O24" s="26">
        <v>10000</v>
      </c>
      <c r="P24" s="26">
        <v>12800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132</v>
      </c>
      <c r="N25" s="27" t="s">
        <v>158</v>
      </c>
      <c r="O25" s="27"/>
      <c r="P25" s="28" t="s">
        <v>121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4495</v>
      </c>
      <c r="E26" s="32">
        <v>4495</v>
      </c>
      <c r="F26" s="3" t="str">
        <f>IF((D26-E26)&lt;0,"↓",IF((D26-E26)&gt;0,"↑",""))</f>
        <v/>
      </c>
      <c r="G26" s="4">
        <f>ABS(D26-E26)</f>
        <v>0</v>
      </c>
      <c r="H26" s="10">
        <f>IFERROR(ROUND(((D26-E26)/E26)*100,1),"-")</f>
        <v>0</v>
      </c>
      <c r="I26" s="26">
        <v>2890</v>
      </c>
      <c r="J26" s="13">
        <v>2500</v>
      </c>
      <c r="K26" s="13">
        <v>2000</v>
      </c>
      <c r="L26" s="13">
        <v>2700</v>
      </c>
      <c r="M26" s="26">
        <v>2890</v>
      </c>
      <c r="N26" s="26">
        <v>2880</v>
      </c>
      <c r="O26" s="26">
        <v>2300</v>
      </c>
      <c r="P26" s="26">
        <v>17800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 t="s">
        <v>165</v>
      </c>
      <c r="P27" s="27" t="s">
        <v>130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10720</v>
      </c>
      <c r="E28" s="32">
        <v>11251.25</v>
      </c>
      <c r="F28" s="3" t="str">
        <f>IF((D28-E28)&lt;0,"↓",IF((D28-E28)&gt;0,"↑",""))</f>
        <v>↓</v>
      </c>
      <c r="G28" s="4">
        <f>ABS(D28-E28)</f>
        <v>531.25</v>
      </c>
      <c r="H28" s="10">
        <f>IFERROR(ROUND(((D28-E28)/E28)*100,1),"-")</f>
        <v>-4.7</v>
      </c>
      <c r="I28" s="26">
        <v>8990</v>
      </c>
      <c r="J28" s="13">
        <v>8000</v>
      </c>
      <c r="K28" s="13">
        <v>7000</v>
      </c>
      <c r="L28" s="13">
        <v>9000</v>
      </c>
      <c r="M28" s="26">
        <v>10990</v>
      </c>
      <c r="N28" s="26">
        <v>14980</v>
      </c>
      <c r="O28" s="26">
        <v>19000</v>
      </c>
      <c r="P28" s="26">
        <v>7800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124</v>
      </c>
      <c r="N29" s="27" t="s">
        <v>117</v>
      </c>
      <c r="O29" s="27" t="s">
        <v>144</v>
      </c>
      <c r="P29" s="27" t="s">
        <v>172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7632.5</v>
      </c>
      <c r="E30" s="32">
        <v>8157.5</v>
      </c>
      <c r="F30" s="3" t="str">
        <f>IF((D30-E30)&lt;0,"↓",IF((D30-E30)&gt;0,"↑",""))</f>
        <v>↓</v>
      </c>
      <c r="G30" s="4">
        <f>ABS(D30-E30)</f>
        <v>525</v>
      </c>
      <c r="H30" s="10">
        <f>IFERROR(ROUND(((D30-E30)/E30)*100,1),"-")</f>
        <v>-6.4</v>
      </c>
      <c r="I30" s="26">
        <v>7490</v>
      </c>
      <c r="J30" s="13">
        <v>7000</v>
      </c>
      <c r="K30" s="13">
        <v>8000</v>
      </c>
      <c r="L30" s="13">
        <v>8000</v>
      </c>
      <c r="M30" s="26">
        <v>7290</v>
      </c>
      <c r="N30" s="26">
        <v>6980</v>
      </c>
      <c r="O30" s="26">
        <v>7500</v>
      </c>
      <c r="P30" s="26">
        <v>8800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 t="s">
        <v>133</v>
      </c>
      <c r="N31" s="27" t="s">
        <v>159</v>
      </c>
      <c r="O31" s="27" t="s">
        <v>166</v>
      </c>
      <c r="P31" s="27" t="s">
        <v>147</v>
      </c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1491.25</v>
      </c>
      <c r="E32" s="32">
        <v>1491.25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112</v>
      </c>
      <c r="N33" s="28" t="s">
        <v>92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2</v>
      </c>
      <c r="D34" s="31">
        <f t="shared" si="0"/>
        <v>2288.625</v>
      </c>
      <c r="E34" s="32">
        <v>1901.125</v>
      </c>
      <c r="F34" s="3" t="str">
        <f>IF((D34-E34)&lt;0,"↓",IF((D34-E34)&gt;0,"↑",""))</f>
        <v>↑</v>
      </c>
      <c r="G34" s="4">
        <f>ABS(D34-E34)</f>
        <v>387.5</v>
      </c>
      <c r="H34" s="10">
        <f>IFERROR(ROUND(((D34-E34)/E34)*100,1),"-")</f>
        <v>20.399999999999999</v>
      </c>
      <c r="I34" s="13">
        <v>313</v>
      </c>
      <c r="J34" s="13">
        <v>450</v>
      </c>
      <c r="K34" s="13">
        <v>348</v>
      </c>
      <c r="L34" s="13">
        <v>298</v>
      </c>
      <c r="M34" s="26">
        <v>4000</v>
      </c>
      <c r="N34" s="26">
        <v>3680</v>
      </c>
      <c r="O34" s="26">
        <v>3000</v>
      </c>
      <c r="P34" s="26">
        <v>6220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113</v>
      </c>
      <c r="N35" s="27" t="s">
        <v>160</v>
      </c>
      <c r="O35" s="27"/>
      <c r="P35" s="26" t="s">
        <v>173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31685</v>
      </c>
      <c r="E36" s="32">
        <v>31435</v>
      </c>
      <c r="F36" s="3" t="str">
        <f>IF((D36-E36)&lt;0,"↓",IF((D36-E36)&gt;0,"↑",""))</f>
        <v>↑</v>
      </c>
      <c r="G36" s="4">
        <f>ABS(D36-E36)</f>
        <v>250</v>
      </c>
      <c r="H36" s="10">
        <f>IFERROR(ROUND(((D36-E36)/E36)*100,1),"-")</f>
        <v>0.8</v>
      </c>
      <c r="I36" s="13">
        <v>35000</v>
      </c>
      <c r="J36" s="13">
        <v>45000</v>
      </c>
      <c r="K36" s="13">
        <v>24000</v>
      </c>
      <c r="L36" s="13">
        <v>24000</v>
      </c>
      <c r="M36" s="26">
        <v>29800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7"/>
      <c r="N37" s="28" t="s">
        <v>140</v>
      </c>
      <c r="O37" s="28"/>
      <c r="P37" s="28" t="s">
        <v>148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10421.428571428571</v>
      </c>
      <c r="E38" s="32">
        <v>10564.285714285714</v>
      </c>
      <c r="F38" s="3" t="str">
        <f>IF((D38-E38)&lt;0,"↓",IF((D38-E38)&gt;0,"↑",""))</f>
        <v>↓</v>
      </c>
      <c r="G38" s="4">
        <f>ABS(D38-E38)</f>
        <v>142.85714285714312</v>
      </c>
      <c r="H38" s="10">
        <f>IFERROR(ROUND(((D38-E38)/E38)*100,1),"-")</f>
        <v>-1.4</v>
      </c>
      <c r="I38" s="1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9000</v>
      </c>
      <c r="P38" s="26" t="s">
        <v>131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110</v>
      </c>
      <c r="N39" s="28" t="s">
        <v>94</v>
      </c>
      <c r="O39" s="28"/>
      <c r="P39" s="28"/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6761.25</v>
      </c>
      <c r="E40" s="32">
        <v>6761.25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6300</v>
      </c>
      <c r="P40" s="26">
        <v>8480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1942.5</v>
      </c>
      <c r="E42" s="32">
        <v>2027.1428571428571</v>
      </c>
      <c r="F42" s="3" t="str">
        <f>IF((D42-E42)&lt;0,"↓",IF((D42-E42)&gt;0,"↑",""))</f>
        <v>↓</v>
      </c>
      <c r="G42" s="4">
        <f>ABS(D42-E42)</f>
        <v>84.64285714285711</v>
      </c>
      <c r="H42" s="10">
        <f>IFERROR(ROUND(((D42-E42)/E42)*100,1),"-")</f>
        <v>-4.2</v>
      </c>
      <c r="I42" s="13">
        <v>1840</v>
      </c>
      <c r="J42" s="13">
        <v>2200</v>
      </c>
      <c r="K42" s="13">
        <v>1790</v>
      </c>
      <c r="L42" s="13">
        <v>1790</v>
      </c>
      <c r="M42" s="26">
        <v>1900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7236.25</v>
      </c>
      <c r="E44" s="32">
        <v>7298.75</v>
      </c>
      <c r="F44" s="3" t="str">
        <f>IF((D44-E44)&lt;0,"↓",IF((D44-E44)&gt;0,"↑",""))</f>
        <v>↓</v>
      </c>
      <c r="G44" s="4">
        <f>ABS(D44-E44)</f>
        <v>62.5</v>
      </c>
      <c r="H44" s="10">
        <f>IFERROR(ROUND(((D44-E44)/E44)*100,1),"-")</f>
        <v>-0.9</v>
      </c>
      <c r="I44" s="1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6980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114</v>
      </c>
      <c r="N45" s="27" t="s">
        <v>139</v>
      </c>
      <c r="O45" s="27" t="s">
        <v>167</v>
      </c>
      <c r="P45" s="27" t="s">
        <v>167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1207.5</v>
      </c>
      <c r="E46" s="32">
        <v>1195.7142857142858</v>
      </c>
      <c r="F46" s="3" t="str">
        <f>IF((D46-E46)&lt;0,"↓",IF((D46-E46)&gt;0,"↑",""))</f>
        <v>↑</v>
      </c>
      <c r="G46" s="4">
        <f>ABS(D46-E46)</f>
        <v>11.785714285714221</v>
      </c>
      <c r="H46" s="10">
        <f>IFERROR(ROUND(((D46-E46)/E46)*100,1),"-")</f>
        <v>1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1180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2441.25</v>
      </c>
      <c r="E48" s="32">
        <v>2441.25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/>
      <c r="N49" s="27"/>
      <c r="O49" s="27"/>
      <c r="P49" s="27"/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3112.5</v>
      </c>
      <c r="E50" s="32">
        <v>3178.75</v>
      </c>
      <c r="F50" s="3" t="str">
        <f>IF((D50-E50)&lt;0,"↓",IF((D50-E50)&gt;0,"↑",""))</f>
        <v>↓</v>
      </c>
      <c r="G50" s="4">
        <f>ABS(D50-E50)</f>
        <v>66.25</v>
      </c>
      <c r="H50" s="10">
        <f>IFERROR(ROUND(((D50-E50)/E50)*100,1),"-")</f>
        <v>-2.1</v>
      </c>
      <c r="I50" s="26">
        <v>3280</v>
      </c>
      <c r="J50" s="13">
        <v>3200</v>
      </c>
      <c r="K50" s="13">
        <v>2600</v>
      </c>
      <c r="L50" s="13">
        <v>3200</v>
      </c>
      <c r="M50" s="26">
        <v>3160</v>
      </c>
      <c r="N50" s="26">
        <v>2980</v>
      </c>
      <c r="O50" s="26">
        <v>3500</v>
      </c>
      <c r="P50" s="26">
        <v>2980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 t="s">
        <v>134</v>
      </c>
      <c r="N51" s="27" t="s">
        <v>141</v>
      </c>
      <c r="O51" s="27" t="s">
        <v>145</v>
      </c>
      <c r="P51" s="27" t="s">
        <v>145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91</v>
      </c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3117.5</v>
      </c>
      <c r="E54" s="32">
        <v>3207.5</v>
      </c>
      <c r="F54" s="3" t="str">
        <f>IF((D54-E54)&lt;0,"↓",IF((D54-E54)&gt;0,"↑",""))</f>
        <v>↓</v>
      </c>
      <c r="G54" s="4">
        <f>ABS(D54-E54)</f>
        <v>90</v>
      </c>
      <c r="H54" s="10">
        <f>IFERROR(ROUND(((D54-E54)/E54)*100,1),"-")</f>
        <v>-2.8</v>
      </c>
      <c r="I54" s="13">
        <v>2290</v>
      </c>
      <c r="J54" s="13">
        <v>2500</v>
      </c>
      <c r="K54" s="13">
        <v>2500</v>
      </c>
      <c r="L54" s="13">
        <v>3000</v>
      </c>
      <c r="M54" s="26">
        <v>1590</v>
      </c>
      <c r="N54" s="26">
        <v>5480</v>
      </c>
      <c r="O54" s="26">
        <v>3000</v>
      </c>
      <c r="P54" s="26">
        <v>4580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128</v>
      </c>
      <c r="N55" s="27" t="s">
        <v>161</v>
      </c>
      <c r="O55" s="27"/>
      <c r="P55" s="27" t="s">
        <v>149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15450</v>
      </c>
      <c r="E56" s="32">
        <v>15370</v>
      </c>
      <c r="F56" s="3" t="str">
        <f>IF((D56-E56)&lt;0,"↓",IF((D56-E56)&gt;0,"↑",""))</f>
        <v>↑</v>
      </c>
      <c r="G56" s="4">
        <f>ABS(D56-E56)</f>
        <v>80</v>
      </c>
      <c r="H56" s="10">
        <f>IFERROR(ROUND(((D56-E56)/E56)*100,1),"-")</f>
        <v>0.5</v>
      </c>
      <c r="I56" s="13">
        <v>17900</v>
      </c>
      <c r="J56" s="13">
        <v>12000</v>
      </c>
      <c r="K56" s="13">
        <v>11800</v>
      </c>
      <c r="L56" s="13">
        <v>11800</v>
      </c>
      <c r="M56" s="26">
        <v>19200</v>
      </c>
      <c r="N56" s="26">
        <v>19200</v>
      </c>
      <c r="O56" s="26">
        <v>12500</v>
      </c>
      <c r="P56" s="26">
        <v>19200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 t="s">
        <v>151</v>
      </c>
      <c r="J57" s="19"/>
      <c r="K57" s="19"/>
      <c r="L57" s="19"/>
      <c r="M57" s="27"/>
      <c r="N57" s="27"/>
      <c r="O57" s="27"/>
      <c r="P57" s="27" t="s">
        <v>100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11335</v>
      </c>
      <c r="E60" s="32">
        <v>11335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98</v>
      </c>
      <c r="J61" s="19" t="s">
        <v>105</v>
      </c>
      <c r="K61" s="27" t="s">
        <v>122</v>
      </c>
      <c r="L61" s="19" t="s">
        <v>108</v>
      </c>
      <c r="M61" s="27" t="s">
        <v>135</v>
      </c>
      <c r="N61" s="27"/>
      <c r="O61" s="27"/>
      <c r="P61" s="27"/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8185</v>
      </c>
      <c r="E62" s="32">
        <v>8053.75</v>
      </c>
      <c r="F62" s="3" t="str">
        <f>IF((D62-E62)&lt;0,"↓",IF((D62-E62)&gt;0,"↑",""))</f>
        <v>↑</v>
      </c>
      <c r="G62" s="4">
        <f>ABS(D62-E62)</f>
        <v>131.25</v>
      </c>
      <c r="H62" s="10">
        <f>IFERROR(ROUND(((D62-E62)/E62)*100,1),"-")</f>
        <v>1.6</v>
      </c>
      <c r="I62" s="13">
        <v>12900</v>
      </c>
      <c r="J62" s="13">
        <v>7850</v>
      </c>
      <c r="K62" s="13">
        <v>7850</v>
      </c>
      <c r="L62" s="13">
        <v>7980</v>
      </c>
      <c r="M62" s="26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127</v>
      </c>
      <c r="J63" s="27"/>
      <c r="K63" s="19"/>
      <c r="L63" s="19"/>
      <c r="M63" s="27" t="s">
        <v>115</v>
      </c>
      <c r="N63" s="27" t="s">
        <v>96</v>
      </c>
      <c r="O63" s="27" t="s">
        <v>168</v>
      </c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20262.5</v>
      </c>
      <c r="E64" s="32">
        <v>19462.5</v>
      </c>
      <c r="F64" s="3" t="str">
        <f t="shared" ref="F64:F71" si="1">IF((D64-E64)&lt;0,"↓",IF((D64-E64)&gt;0,"↑",""))</f>
        <v>↑</v>
      </c>
      <c r="G64" s="4">
        <f>ABS(D64-E64)</f>
        <v>800</v>
      </c>
      <c r="H64" s="10">
        <f>IFERROR(ROUND(((D64-E64)/E64)*100,1),"-")</f>
        <v>4.0999999999999996</v>
      </c>
      <c r="I64" s="13">
        <v>15900</v>
      </c>
      <c r="J64" s="13">
        <v>15800</v>
      </c>
      <c r="K64" s="13">
        <v>18200</v>
      </c>
      <c r="L64" s="13">
        <v>17800</v>
      </c>
      <c r="M64" s="26">
        <v>15900</v>
      </c>
      <c r="N64" s="26">
        <v>34000</v>
      </c>
      <c r="O64" s="26">
        <v>26000</v>
      </c>
      <c r="P64" s="26">
        <v>18500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/>
      <c r="K65" s="19" t="s">
        <v>89</v>
      </c>
      <c r="L65" s="19" t="s">
        <v>104</v>
      </c>
      <c r="M65" s="27" t="s">
        <v>136</v>
      </c>
      <c r="N65" s="27" t="s">
        <v>175</v>
      </c>
      <c r="O65" s="27" t="s">
        <v>176</v>
      </c>
      <c r="P65" s="27" t="s">
        <v>174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1722</v>
      </c>
      <c r="E66" s="32">
        <v>1694.4</v>
      </c>
      <c r="F66" s="3" t="str">
        <f t="shared" si="1"/>
        <v>↑</v>
      </c>
      <c r="G66" s="4">
        <f>ABS(D66-E66)</f>
        <v>27.599999999999909</v>
      </c>
      <c r="H66" s="10">
        <f>IFERROR(ROUND(((D66-E66)/E66)*100,1),"-")</f>
        <v>1.6</v>
      </c>
      <c r="I66" s="13">
        <v>1693</v>
      </c>
      <c r="J66" s="13">
        <v>1693</v>
      </c>
      <c r="K66" s="13">
        <v>1709</v>
      </c>
      <c r="L66" s="26">
        <v>1748</v>
      </c>
      <c r="M66" s="26">
        <v>1767</v>
      </c>
      <c r="N66" s="26" t="s">
        <v>102</v>
      </c>
      <c r="O66" s="26" t="s">
        <v>106</v>
      </c>
      <c r="P66" s="26" t="s">
        <v>95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137</v>
      </c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95</v>
      </c>
      <c r="J68" s="13" t="s">
        <v>95</v>
      </c>
      <c r="K68" s="13" t="s">
        <v>106</v>
      </c>
      <c r="L68" s="26" t="s">
        <v>83</v>
      </c>
      <c r="M68" s="26">
        <v>1450</v>
      </c>
      <c r="N68" s="26" t="s">
        <v>102</v>
      </c>
      <c r="O68" s="26" t="s">
        <v>106</v>
      </c>
      <c r="P68" s="26" t="s">
        <v>93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137</v>
      </c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1615.2</v>
      </c>
      <c r="E70" s="32">
        <v>1546.4</v>
      </c>
      <c r="F70" s="3" t="str">
        <f t="shared" si="1"/>
        <v>↑</v>
      </c>
      <c r="G70" s="4">
        <f>ABS(D70-E70)</f>
        <v>68.799999999999955</v>
      </c>
      <c r="H70" s="10">
        <f>IFERROR(ROUND(((D70-E70)/E70)*100,1),"-")</f>
        <v>4.4000000000000004</v>
      </c>
      <c r="I70" s="13">
        <v>1604</v>
      </c>
      <c r="J70" s="13">
        <v>1604</v>
      </c>
      <c r="K70" s="13">
        <v>1593</v>
      </c>
      <c r="L70" s="26">
        <v>1618</v>
      </c>
      <c r="M70" s="26">
        <v>1657</v>
      </c>
      <c r="N70" s="26" t="s">
        <v>102</v>
      </c>
      <c r="O70" s="26" t="s">
        <v>106</v>
      </c>
      <c r="P70" s="26" t="s">
        <v>95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137</v>
      </c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13" t="s">
        <v>82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83</v>
      </c>
      <c r="P72" s="26" t="s">
        <v>83</v>
      </c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  <row r="74" spans="1:16" x14ac:dyDescent="0.15">
      <c r="O74" s="33"/>
      <c r="P74" s="33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2023-09-15T08:36:11Z</dcterms:modified>
</cp:coreProperties>
</file>