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<sst xmlns="http://schemas.openxmlformats.org/spreadsheetml/2006/main" count="204" uniqueCount="142">
  <si>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</si>
  <si>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</si>
  <si>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</si>
  <si>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</si>
  <si>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</si>
  <si>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</si>
  <si>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</si>
  <si>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</si>
  <si>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</si>
  <si>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</si>
  <si>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</si>
  <si>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</si>
  <si>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</si>
  <si>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</si>
  <si>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</si>
  <si>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</si>
  <si>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</si>
  <si>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</si>
  <si>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</si>
  <si>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</si>
  <si>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</si>
  <si>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</si>
  <si>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</si>
  <si>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</si>
  <si>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</si>
  <si>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</si>
  <si>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</si>
  <si>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</si>
  <si>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</si>
  <si>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</si>
  <si>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</si>
  <si>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</si>
  <si>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</si>
  <si>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</si>
  <si>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</si>
  <si>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</si>
  <si>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</si>
  <si>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</si>
  <si>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</si>
  <si>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</si>
  <si>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</si>
  <si>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</si>
  <si>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</si>
  <si>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</si>
  <si>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</si>
  <si>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</si>
  <si>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</si>
  <si>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</si>
  <si>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</si>
  <si>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</si>
  <si>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</si>
  <si>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</si>
  <si>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</si>
  <si>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</si>
  <si>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</si>
  <si>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</si>
  <si>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</si>
  <si>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</si>
  <si>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</si>
  <si>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</si>
  <si>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</si>
  <si>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</si>
  <si>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</si>
  <si>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</si>
  <si>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</si>
  <si>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</si>
  <si>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</si>
  <si>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</si>
  <si>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</si>
  <si>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</si>
  <si>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</si>
  <si>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</si>
  <si>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</si>
  <si>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</si>
  <si>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</si>
  <si>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</si>
  <si>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</si>
  <si>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</si>
  <si>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</si>
  <si>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</si>
  <si>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</si>
  <si>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</si>
  <si>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</si>
  <si>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</si>
  <si>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</si>
  <si>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</si>
  <si>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</si>
  <si>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</si>
  <si>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</si>
  <si>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</si>
  <si>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</si>
  <si>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</si>
  <si>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</si>
  <si>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</si>
  <si>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</si>
  <si>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당진쌀</t>
    <phoneticPr fontId="2" type="noConversion"/>
  </si>
  <si>
    <t>서구 생활필수품 요금</t>
    <phoneticPr fontId="2" type="noConversion"/>
  </si>
  <si>
    <t>-</t>
    <phoneticPr fontId="2" type="noConversion"/>
  </si>
  <si>
    <t>600g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</si>
  <si>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</si>
  <si>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</si>
  <si>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</si>
  <si>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</si>
  <si>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</si>
  <si>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고창태양초</t>
    <phoneticPr fontId="2" type="noConversion"/>
  </si>
  <si>
    <t>미쟝센680ml</t>
    <phoneticPr fontId="2" type="noConversion"/>
  </si>
  <si>
    <t>2.7kg</t>
    <phoneticPr fontId="2" type="noConversion"/>
  </si>
  <si>
    <t>450g</t>
    <phoneticPr fontId="2" type="noConversion"/>
  </si>
  <si>
    <t>리얼천연펄프</t>
    <phoneticPr fontId="2" type="noConversion"/>
  </si>
  <si>
    <t>500g</t>
    <phoneticPr fontId="2" type="noConversion"/>
  </si>
  <si>
    <t>700g</t>
    <phoneticPr fontId="2" type="noConversion"/>
  </si>
  <si>
    <t>1.2kg</t>
    <phoneticPr fontId="2" type="noConversion"/>
  </si>
  <si>
    <t>엘라스틴680ml</t>
    <phoneticPr fontId="2" type="noConversion"/>
  </si>
  <si>
    <t>800g</t>
    <phoneticPr fontId="2" type="noConversion"/>
  </si>
  <si>
    <t>종가집손두부</t>
    <phoneticPr fontId="2" type="noConversion"/>
  </si>
  <si>
    <t>3.2kg</t>
    <phoneticPr fontId="2" type="noConversion"/>
  </si>
  <si>
    <t>300g</t>
    <phoneticPr fontId="2" type="noConversion"/>
  </si>
  <si>
    <t>340g</t>
    <phoneticPr fontId="2" type="noConversion"/>
  </si>
  <si>
    <t>1.8kg</t>
    <phoneticPr fontId="2" type="noConversion"/>
  </si>
  <si>
    <t>500g</t>
    <phoneticPr fontId="2" type="noConversion"/>
  </si>
  <si>
    <t>크리넥스30롤</t>
    <phoneticPr fontId="2" type="noConversion"/>
  </si>
  <si>
    <t>300g</t>
    <phoneticPr fontId="2" type="noConversion"/>
  </si>
  <si>
    <t>청풍쌀</t>
    <phoneticPr fontId="2" type="noConversion"/>
  </si>
  <si>
    <t>1.5kg</t>
    <phoneticPr fontId="2" type="noConversion"/>
  </si>
  <si>
    <t>한우279g</t>
    <phoneticPr fontId="2" type="noConversion"/>
  </si>
  <si>
    <t>당진쌀</t>
    <phoneticPr fontId="2" type="noConversion"/>
  </si>
  <si>
    <t>800g</t>
    <phoneticPr fontId="2" type="noConversion"/>
  </si>
  <si>
    <t>450g</t>
    <phoneticPr fontId="2" type="noConversion"/>
  </si>
  <si>
    <t>4월10일</t>
    <phoneticPr fontId="2" type="noConversion"/>
  </si>
  <si>
    <t>4월13일</t>
    <phoneticPr fontId="2" type="noConversion"/>
  </si>
  <si>
    <t>맛좋은쌀</t>
    <phoneticPr fontId="2" type="noConversion"/>
  </si>
  <si>
    <t>4월12일</t>
    <phoneticPr fontId="2" type="noConversion"/>
  </si>
  <si>
    <t>4월11일</t>
    <phoneticPr fontId="2" type="noConversion"/>
  </si>
  <si>
    <t>경기미</t>
    <phoneticPr fontId="2" type="noConversion"/>
  </si>
  <si>
    <t>종가집손두부</t>
    <phoneticPr fontId="2" type="noConversion"/>
  </si>
  <si>
    <t>10kg</t>
    <phoneticPr fontId="2" type="noConversion"/>
  </si>
  <si>
    <t>한우300g</t>
    <phoneticPr fontId="2" type="noConversion"/>
  </si>
  <si>
    <t>한우500g</t>
    <phoneticPr fontId="2" type="noConversion"/>
  </si>
  <si>
    <t>30롤</t>
    <phoneticPr fontId="2" type="noConversion"/>
  </si>
  <si>
    <t>밥맛좋은쌀</t>
    <phoneticPr fontId="2" type="noConversion"/>
  </si>
  <si>
    <t>1.5kg</t>
    <phoneticPr fontId="2" type="noConversion"/>
  </si>
  <si>
    <t>200g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</si>
</sst>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128</v>
      </c>
      <c r="J3" s="12" t="s">
        <v>129</v>
      </c>
      <c r="K3" s="12" t="s">
        <v>131</v>
      </c>
      <c r="L3" s="12" t="s">
        <v>132</v>
      </c>
      <c r="M3" s="25" t="s">
        <v>128</v>
      </c>
      <c r="N3" s="25" t="s">
        <v>132</v>
      </c>
      <c r="O3" s="25" t="s">
        <v>129</v>
      </c>
      <c r="P3" s="25" t="s">
        <v>131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49500</v>
      </c>
      <c r="E4" s="31">
        <v>52650</v>
      </c>
      <c r="F4" s="3" t="str">
        <f>IF((D4-E4)&lt;0,"↓",IF((D4-E4)&gt;0,"↑",""))</f>
        <v>↓</v>
      </c>
      <c r="G4" s="4">
        <f>ABS(D4-E4)</f>
        <v>3150</v>
      </c>
      <c r="H4" s="10">
        <f>IFERROR(ROUND(((D4-E4)/E4)*100,1),"-")</f>
        <v>-6</v>
      </c>
      <c r="I4" s="13">
        <v>44900</v>
      </c>
      <c r="J4" s="13">
        <v>49800</v>
      </c>
      <c r="K4" s="13">
        <v>49900</v>
      </c>
      <c r="L4" s="13">
        <v>54800</v>
      </c>
      <c r="M4" s="26">
        <v>49900</v>
      </c>
      <c r="N4" s="26">
        <v>21900</v>
      </c>
      <c r="O4" s="26">
        <v>67000</v>
      </c>
      <c r="P4" s="26">
        <v>57800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130</v>
      </c>
      <c r="K5" s="19" t="s">
        <v>95</v>
      </c>
      <c r="L5" s="19" t="s">
        <v>133</v>
      </c>
      <c r="M5" s="26" t="s">
        <v>122</v>
      </c>
      <c r="N5" s="26" t="s">
        <v>135</v>
      </c>
      <c r="O5" s="26" t="s">
        <v>125</v>
      </c>
      <c r="P5" s="26" t="s">
        <v>139</v>
      </c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E68" si="0">AVERAGE(I6:P6)</f>
        <v>2038.75</v>
      </c>
      <c r="E6" s="31">
        <v>1998.75</v>
      </c>
      <c r="F6" s="3" t="str">
        <f>IF((D6-E6)&lt;0,"↓",IF((D6-E6)&gt;0,"↑",""))</f>
        <v>↑</v>
      </c>
      <c r="G6" s="4">
        <f>ABS(D6-E6)</f>
        <v>40</v>
      </c>
      <c r="H6" s="10">
        <f>IFERROR(ROUND(((D6-E6)/E6)*100,1),"-")</f>
        <v>2</v>
      </c>
      <c r="I6" s="13">
        <v>2390</v>
      </c>
      <c r="J6" s="13">
        <v>1680</v>
      </c>
      <c r="K6" s="13">
        <v>1500</v>
      </c>
      <c r="L6" s="13">
        <v>2000</v>
      </c>
      <c r="M6" s="26">
        <v>2470</v>
      </c>
      <c r="N6" s="26">
        <v>2590</v>
      </c>
      <c r="O6" s="26">
        <v>1000</v>
      </c>
      <c r="P6" s="26">
        <v>2680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117</v>
      </c>
      <c r="O7" s="27"/>
      <c r="P7" s="27" t="s">
        <v>117</v>
      </c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8670</v>
      </c>
      <c r="E8" s="31">
        <v>8582.5</v>
      </c>
      <c r="F8" s="3" t="str">
        <f>IF((D8-E8)&lt;0,"↓",IF((D8-E8)&gt;0,"↑",""))</f>
        <v>↑</v>
      </c>
      <c r="G8" s="4">
        <f>ABS(D8-E8)</f>
        <v>87.5</v>
      </c>
      <c r="H8" s="10">
        <f>IFERROR(ROUND(((D8-E8)/E8)*100,1),"-")</f>
        <v>1</v>
      </c>
      <c r="I8" s="13">
        <v>9990</v>
      </c>
      <c r="J8" s="13">
        <v>10900</v>
      </c>
      <c r="K8" s="13">
        <v>11600</v>
      </c>
      <c r="L8" s="13">
        <v>10500</v>
      </c>
      <c r="M8" s="26">
        <v>3990</v>
      </c>
      <c r="N8" s="26">
        <v>4980</v>
      </c>
      <c r="O8" s="26">
        <v>10000</v>
      </c>
      <c r="P8" s="26">
        <v>7400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116</v>
      </c>
      <c r="N9" s="30" t="s">
        <v>116</v>
      </c>
      <c r="O9" s="27"/>
      <c r="P9" s="30" t="s">
        <v>127</v>
      </c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3655</v>
      </c>
      <c r="E10" s="31">
        <v>3707.5</v>
      </c>
      <c r="F10" s="3" t="str">
        <f>IF((D10-E10)&lt;0,"↓",IF((D10-E10)&gt;0,"↑",""))</f>
        <v>↓</v>
      </c>
      <c r="G10" s="4">
        <f>ABS(D10-E10)</f>
        <v>52.5</v>
      </c>
      <c r="H10" s="10">
        <f>IFERROR(ROUND(((D10-E10)/E10)*100,1),"-")</f>
        <v>-1.4</v>
      </c>
      <c r="I10" s="13">
        <v>2640</v>
      </c>
      <c r="J10" s="13">
        <v>3140</v>
      </c>
      <c r="K10" s="13">
        <v>2500</v>
      </c>
      <c r="L10" s="13">
        <v>3480</v>
      </c>
      <c r="M10" s="26">
        <v>4700</v>
      </c>
      <c r="N10" s="26">
        <v>5580</v>
      </c>
      <c r="O10" s="26">
        <v>3000</v>
      </c>
      <c r="P10" s="26">
        <v>4200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123</v>
      </c>
      <c r="N11" s="27" t="s">
        <v>118</v>
      </c>
      <c r="O11" s="27"/>
      <c r="P11" s="27" t="s">
        <v>140</v>
      </c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2628.75</v>
      </c>
      <c r="E12" s="31">
        <v>2741.25</v>
      </c>
      <c r="F12" s="3" t="str">
        <f>IF((D12-E12)&lt;0,"↓",IF((D12-E12)&gt;0,"↑",""))</f>
        <v>↓</v>
      </c>
      <c r="G12" s="4">
        <f>ABS(D12-E12)</f>
        <v>112.5</v>
      </c>
      <c r="H12" s="10">
        <f>IFERROR(ROUND(((D12-E12)/E12)*100,1),"-")</f>
        <v>-4.0999999999999996</v>
      </c>
      <c r="I12" s="13">
        <v>3290</v>
      </c>
      <c r="J12" s="13">
        <v>3000</v>
      </c>
      <c r="K12" s="13">
        <v>1500</v>
      </c>
      <c r="L12" s="13">
        <v>2000</v>
      </c>
      <c r="M12" s="26">
        <v>2790</v>
      </c>
      <c r="N12" s="26">
        <v>2980</v>
      </c>
      <c r="O12" s="26">
        <v>3000</v>
      </c>
      <c r="P12" s="26">
        <v>2470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110</v>
      </c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1678.75</v>
      </c>
      <c r="E14" s="31">
        <v>1638.75</v>
      </c>
      <c r="F14" s="3" t="str">
        <f>IF((D14-E14)&lt;0,"↓",IF((D14-E14)&gt;0,"↑",""))</f>
        <v>↑</v>
      </c>
      <c r="G14" s="4">
        <f>ABS(D14-E14)</f>
        <v>40</v>
      </c>
      <c r="H14" s="10">
        <f>IFERROR(ROUND(((D14-E14)/E14)*100,1),"-")</f>
        <v>2.4</v>
      </c>
      <c r="I14" s="13">
        <v>1990</v>
      </c>
      <c r="J14" s="13">
        <v>2000</v>
      </c>
      <c r="K14" s="13">
        <v>2000</v>
      </c>
      <c r="L14" s="13">
        <v>1000</v>
      </c>
      <c r="M14" s="26">
        <v>1890</v>
      </c>
      <c r="N14" s="26">
        <v>1580</v>
      </c>
      <c r="O14" s="26">
        <v>1000</v>
      </c>
      <c r="P14" s="26">
        <v>1970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3730</v>
      </c>
      <c r="E16" s="31">
        <v>3526.25</v>
      </c>
      <c r="F16" s="3" t="str">
        <f>IF((D16-E16)&lt;0,"↓",IF((D16-E16)&gt;0,"↑",""))</f>
        <v>↑</v>
      </c>
      <c r="G16" s="4">
        <f>ABS(D16-E16)</f>
        <v>203.75</v>
      </c>
      <c r="H16" s="10">
        <f>IFERROR(ROUND(((D16-E16)/E16)*100,1),"-")</f>
        <v>5.8</v>
      </c>
      <c r="I16" s="13">
        <v>3290</v>
      </c>
      <c r="J16" s="13">
        <v>3500</v>
      </c>
      <c r="K16" s="13">
        <v>3500</v>
      </c>
      <c r="L16" s="13">
        <v>4000</v>
      </c>
      <c r="M16" s="26">
        <v>3290</v>
      </c>
      <c r="N16" s="26">
        <v>3780</v>
      </c>
      <c r="O16" s="26">
        <v>4000</v>
      </c>
      <c r="P16" s="26">
        <v>4480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1766.25</v>
      </c>
      <c r="E18" s="31">
        <v>1678.75</v>
      </c>
      <c r="F18" s="3" t="str">
        <f>IF((D18-E18)&lt;0,"↓",IF((D18-E18)&gt;0,"↑",""))</f>
        <v>↑</v>
      </c>
      <c r="G18" s="4">
        <f>ABS(D18-E18)</f>
        <v>87.5</v>
      </c>
      <c r="H18" s="10">
        <f>IFERROR(ROUND(((D18-E18)/E18)*100,1),"-")</f>
        <v>5.2</v>
      </c>
      <c r="I18" s="13">
        <v>1890</v>
      </c>
      <c r="J18" s="13">
        <v>1500</v>
      </c>
      <c r="K18" s="13">
        <v>1500</v>
      </c>
      <c r="L18" s="13">
        <v>2000</v>
      </c>
      <c r="M18" s="26">
        <v>1990</v>
      </c>
      <c r="N18" s="26">
        <v>1990</v>
      </c>
      <c r="O18" s="26">
        <v>1500</v>
      </c>
      <c r="P18" s="26">
        <v>1760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4920</v>
      </c>
      <c r="E20" s="31">
        <v>4970</v>
      </c>
      <c r="F20" s="3" t="str">
        <f>IF((D20-E20)&lt;0,"↓",IF((D20-E20)&gt;0,"↑",""))</f>
        <v>↓</v>
      </c>
      <c r="G20" s="4">
        <f>ABS(D20-E20)</f>
        <v>50</v>
      </c>
      <c r="H20" s="10">
        <f>IFERROR(ROUND(((D20-E20)/E20)*100,1),"-")</f>
        <v>-1</v>
      </c>
      <c r="I20" s="13">
        <v>3600</v>
      </c>
      <c r="J20" s="13">
        <v>4000</v>
      </c>
      <c r="K20" s="13">
        <v>4000</v>
      </c>
      <c r="L20" s="13">
        <v>4000</v>
      </c>
      <c r="M20" s="26">
        <v>6980</v>
      </c>
      <c r="N20" s="26">
        <v>5980</v>
      </c>
      <c r="O20" s="26">
        <v>5000</v>
      </c>
      <c r="P20" s="26">
        <v>5800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9706.25</v>
      </c>
      <c r="E22" s="31">
        <v>9931.25</v>
      </c>
      <c r="F22" s="3" t="str">
        <f>IF((D22-E22)&lt;0,"↓",IF((D22-E22)&gt;0,"↑",""))</f>
        <v>↓</v>
      </c>
      <c r="G22" s="4">
        <f>ABS(D22-E22)</f>
        <v>225</v>
      </c>
      <c r="H22" s="10">
        <f>IFERROR(ROUND(((D22-E22)/E22)*100,1),"-")</f>
        <v>-2.2999999999999998</v>
      </c>
      <c r="I22" s="13">
        <v>8390</v>
      </c>
      <c r="J22" s="13">
        <v>8900</v>
      </c>
      <c r="K22" s="13">
        <v>7400</v>
      </c>
      <c r="L22" s="13">
        <v>9100</v>
      </c>
      <c r="M22" s="26">
        <v>12900</v>
      </c>
      <c r="N22" s="26">
        <v>11980</v>
      </c>
      <c r="O22" s="26">
        <v>12000</v>
      </c>
      <c r="P22" s="26">
        <v>6980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98</v>
      </c>
      <c r="N23" s="29" t="s">
        <v>98</v>
      </c>
      <c r="O23" s="29"/>
      <c r="P23" s="29" t="s">
        <v>121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49489.125</v>
      </c>
      <c r="E24" s="31">
        <v>50236</v>
      </c>
      <c r="F24" s="3" t="str">
        <f>IF((D24-E24)&lt;0,"↓",IF((D24-E24)&gt;0,"↑",""))</f>
        <v>↓</v>
      </c>
      <c r="G24" s="4">
        <f>ABS(D24-E24)</f>
        <v>746.875</v>
      </c>
      <c r="H24" s="10">
        <f>IFERROR(ROUND(((D24-E24)/E24)*100,1),"-")</f>
        <v>-1.5</v>
      </c>
      <c r="I24" s="13">
        <v>44950</v>
      </c>
      <c r="J24" s="13">
        <v>54500</v>
      </c>
      <c r="K24" s="13">
        <v>54900</v>
      </c>
      <c r="L24" s="13">
        <v>47500</v>
      </c>
      <c r="M24" s="26">
        <v>54823</v>
      </c>
      <c r="N24" s="26">
        <v>35940</v>
      </c>
      <c r="O24" s="26">
        <v>57500</v>
      </c>
      <c r="P24" s="26">
        <v>45800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124</v>
      </c>
      <c r="N25" s="27" t="s">
        <v>136</v>
      </c>
      <c r="O25" s="27" t="s">
        <v>137</v>
      </c>
      <c r="P25" s="28" t="s">
        <v>99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2755</v>
      </c>
      <c r="E26" s="31">
        <v>2638.75</v>
      </c>
      <c r="F26" s="3" t="str">
        <f>IF((D26-E26)&lt;0,"↓",IF((D26-E26)&gt;0,"↑",""))</f>
        <v>↑</v>
      </c>
      <c r="G26" s="4">
        <f>ABS(D26-E26)</f>
        <v>116.25</v>
      </c>
      <c r="H26" s="10">
        <f>IFERROR(ROUND(((D26-E26)/E26)*100,1),"-")</f>
        <v>4.4000000000000004</v>
      </c>
      <c r="I26" s="26">
        <v>2690</v>
      </c>
      <c r="J26" s="13">
        <v>2350</v>
      </c>
      <c r="K26" s="13">
        <v>2380</v>
      </c>
      <c r="L26" s="13">
        <v>2650</v>
      </c>
      <c r="M26" s="26">
        <v>3890</v>
      </c>
      <c r="N26" s="26">
        <v>2580</v>
      </c>
      <c r="O26" s="26">
        <v>2300</v>
      </c>
      <c r="P26" s="26">
        <v>3200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8570</v>
      </c>
      <c r="E28" s="31">
        <v>8595</v>
      </c>
      <c r="F28" s="3" t="str">
        <f>IF((D28-E28)&lt;0,"↓",IF((D28-E28)&gt;0,"↑",""))</f>
        <v>↓</v>
      </c>
      <c r="G28" s="4">
        <f>ABS(D28-E28)</f>
        <v>25</v>
      </c>
      <c r="H28" s="10">
        <f>IFERROR(ROUND(((D28-E28)/E28)*100,1),"-")</f>
        <v>-0.3</v>
      </c>
      <c r="I28" s="26">
        <v>8790</v>
      </c>
      <c r="J28" s="13">
        <v>7500</v>
      </c>
      <c r="K28" s="13">
        <v>7500</v>
      </c>
      <c r="L28" s="13">
        <v>8500</v>
      </c>
      <c r="M28" s="26">
        <v>10990</v>
      </c>
      <c r="N28" s="26">
        <v>8980</v>
      </c>
      <c r="O28" s="26">
        <v>8500</v>
      </c>
      <c r="P28" s="26">
        <v>7800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111</v>
      </c>
      <c r="N29" s="27" t="s">
        <v>113</v>
      </c>
      <c r="O29" s="27"/>
      <c r="P29" s="27" t="s">
        <v>113</v>
      </c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6920</v>
      </c>
      <c r="E30" s="31">
        <v>7405</v>
      </c>
      <c r="F30" s="3" t="str">
        <f>IF((D30-E30)&lt;0,"↓",IF((D30-E30)&gt;0,"↑",""))</f>
        <v>↓</v>
      </c>
      <c r="G30" s="4">
        <f>ABS(D30-E30)</f>
        <v>485</v>
      </c>
      <c r="H30" s="10">
        <f>IFERROR(ROUND(((D30-E30)/E30)*100,1),"-")</f>
        <v>-6.5</v>
      </c>
      <c r="I30" s="26">
        <v>7990</v>
      </c>
      <c r="J30" s="13">
        <v>6500</v>
      </c>
      <c r="K30" s="13">
        <v>8000</v>
      </c>
      <c r="L30" s="13">
        <v>6000</v>
      </c>
      <c r="M30" s="26">
        <v>6590</v>
      </c>
      <c r="N30" s="26">
        <v>5980</v>
      </c>
      <c r="O30" s="26">
        <v>7500</v>
      </c>
      <c r="P30" s="26">
        <v>6800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100</v>
      </c>
      <c r="N33" s="28" t="s">
        <v>100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695</v>
      </c>
      <c r="E34" s="31">
        <v>581.125</v>
      </c>
      <c r="F34" s="3" t="str">
        <f>IF((D34-E34)&lt;0,"↓",IF((D34-E34)&gt;0,"↑",""))</f>
        <v>↑</v>
      </c>
      <c r="G34" s="4">
        <f>ABS(D34-E34)</f>
        <v>113.875</v>
      </c>
      <c r="H34" s="10">
        <f>IFERROR(ROUND(((D34-E34)/E34)*100,1),"-")</f>
        <v>19.600000000000001</v>
      </c>
      <c r="I34" s="13">
        <v>750</v>
      </c>
      <c r="J34" s="13">
        <v>660</v>
      </c>
      <c r="K34" s="13">
        <v>780</v>
      </c>
      <c r="L34" s="13">
        <v>490</v>
      </c>
      <c r="M34" s="26">
        <v>777</v>
      </c>
      <c r="N34" s="26">
        <v>698</v>
      </c>
      <c r="O34" s="26">
        <v>600</v>
      </c>
      <c r="P34" s="26">
        <v>805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27635</v>
      </c>
      <c r="E36" s="31">
        <v>30672.5</v>
      </c>
      <c r="F36" s="3" t="str">
        <f>IF((D36-E36)&lt;0,"↓",IF((D36-E36)&gt;0,"↑",""))</f>
        <v>↓</v>
      </c>
      <c r="G36" s="4">
        <f>ABS(D36-E36)</f>
        <v>3037.5</v>
      </c>
      <c r="H36" s="10">
        <f>IFERROR(ROUND(((D36-E36)/E36)*100,1),"-")</f>
        <v>-9.9</v>
      </c>
      <c r="I36" s="13">
        <v>29800</v>
      </c>
      <c r="J36" s="13">
        <v>26500</v>
      </c>
      <c r="K36" s="13">
        <v>31800</v>
      </c>
      <c r="L36" s="13">
        <v>26500</v>
      </c>
      <c r="M36" s="26">
        <v>29800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 t="s">
        <v>104</v>
      </c>
      <c r="O37" s="28" t="s">
        <v>126</v>
      </c>
      <c r="P37" s="28" t="s">
        <v>141</v>
      </c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9968.75</v>
      </c>
      <c r="E38" s="31">
        <v>8543.75</v>
      </c>
      <c r="F38" s="3" t="str">
        <f>IF((D38-E38)&lt;0,"↓",IF((D38-E38)&gt;0,"↑",""))</f>
        <v>↑</v>
      </c>
      <c r="G38" s="4">
        <f>ABS(D38-E38)</f>
        <v>1425</v>
      </c>
      <c r="H38" s="10">
        <f>IFERROR(ROUND(((D38-E38)/E38)*100,1),"-")</f>
        <v>16.7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11000</v>
      </c>
      <c r="P38" s="26">
        <v>6800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109</v>
      </c>
      <c r="N39" s="28" t="s">
        <v>119</v>
      </c>
      <c r="O39" s="28"/>
      <c r="P39" s="28" t="s">
        <v>107</v>
      </c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1977.5</v>
      </c>
      <c r="E42" s="31">
        <v>2065</v>
      </c>
      <c r="F42" s="3" t="str">
        <f>IF((D42-E42)&lt;0,"↓",IF((D42-E42)&gt;0,"↑",""))</f>
        <v>↓</v>
      </c>
      <c r="G42" s="4">
        <f>ABS(D42-E42)</f>
        <v>87.5</v>
      </c>
      <c r="H42" s="10">
        <f>IFERROR(ROUND(((D42-E42)/E42)*100,1),"-")</f>
        <v>-4.2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1180</v>
      </c>
      <c r="O42" s="26">
        <v>2200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7342.5</v>
      </c>
      <c r="E44" s="31">
        <v>7155</v>
      </c>
      <c r="F44" s="3" t="str">
        <f>IF((D44-E44)&lt;0,"↓",IF((D44-E44)&gt;0,"↑",""))</f>
        <v>↑</v>
      </c>
      <c r="G44" s="4">
        <f>ABS(D44-E44)</f>
        <v>187.5</v>
      </c>
      <c r="H44" s="10">
        <f>IFERROR(ROUND(((D44-E44)/E44)*100,1),"-")</f>
        <v>2.6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7580</v>
      </c>
      <c r="O44" s="26">
        <v>8500</v>
      </c>
      <c r="P44" s="26">
        <v>9500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101</v>
      </c>
      <c r="N49" s="27" t="s">
        <v>101</v>
      </c>
      <c r="O49" s="27"/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2628.75</v>
      </c>
      <c r="E50" s="31">
        <v>2436.25</v>
      </c>
      <c r="F50" s="3" t="str">
        <f>IF((D50-E50)&lt;0,"↓",IF((D50-E50)&gt;0,"↑",""))</f>
        <v>↑</v>
      </c>
      <c r="G50" s="4">
        <f>ABS(D50-E50)</f>
        <v>192.5</v>
      </c>
      <c r="H50" s="10">
        <f>IFERROR(ROUND(((D50-E50)/E50)*100,1),"-")</f>
        <v>7.9</v>
      </c>
      <c r="I50" s="26">
        <v>2680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97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2938.75</v>
      </c>
      <c r="E54" s="31">
        <v>2938.75</v>
      </c>
      <c r="F54" s="3" t="str">
        <f>IF((D54-E54)&lt;0,"↓",IF((D54-E54)&gt;0,"↑",""))</f>
        <v/>
      </c>
      <c r="G54" s="4">
        <f>ABS(D54-E54)</f>
        <v>0</v>
      </c>
      <c r="H54" s="10">
        <f>IFERROR(ROUND(((D54-E54)/E54)*100,1),"-")</f>
        <v>0</v>
      </c>
      <c r="I54" s="13">
        <v>2490</v>
      </c>
      <c r="J54" s="13">
        <v>2500</v>
      </c>
      <c r="K54" s="13">
        <v>2380</v>
      </c>
      <c r="L54" s="13">
        <v>3000</v>
      </c>
      <c r="M54" s="26">
        <v>4280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 t="s">
        <v>134</v>
      </c>
      <c r="N55" s="27" t="s">
        <v>114</v>
      </c>
      <c r="O55" s="27"/>
      <c r="P55" s="27"/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14347.5</v>
      </c>
      <c r="E56" s="31">
        <v>14147.5</v>
      </c>
      <c r="F56" s="3" t="str">
        <f>IF((D56-E56)&lt;0,"↓",IF((D56-E56)&gt;0,"↑",""))</f>
        <v>↑</v>
      </c>
      <c r="G56" s="4">
        <f>ABS(D56-E56)</f>
        <v>200</v>
      </c>
      <c r="H56" s="10">
        <f>IFERROR(ROUND(((D56-E56)/E56)*100,1),"-")</f>
        <v>1.4</v>
      </c>
      <c r="I56" s="13">
        <v>14000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16200</v>
      </c>
      <c r="O56" s="26">
        <v>11500</v>
      </c>
      <c r="P56" s="26">
        <v>19200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10612.5</v>
      </c>
      <c r="E60" s="31">
        <v>10312.5</v>
      </c>
      <c r="F60" s="3" t="str">
        <f>IF((D60-E60)&lt;0,"↓",IF((D60-E60)&gt;0,"↑",""))</f>
        <v>↑</v>
      </c>
      <c r="G60" s="4">
        <f>ABS(D60-E60)</f>
        <v>300</v>
      </c>
      <c r="H60" s="10">
        <f>IFERROR(ROUND(((D60-E60)/E60)*100,1),"-")</f>
        <v>2.9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103</v>
      </c>
      <c r="N61" s="27"/>
      <c r="O61" s="27" t="s">
        <v>106</v>
      </c>
      <c r="P61" s="27" t="s">
        <v>115</v>
      </c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9303.75</v>
      </c>
      <c r="E62" s="31">
        <v>9178.75</v>
      </c>
      <c r="F62" s="3" t="str">
        <f>IF((D62-E62)&lt;0,"↓",IF((D62-E62)&gt;0,"↑",""))</f>
        <v>↑</v>
      </c>
      <c r="G62" s="4">
        <f>ABS(D62-E62)</f>
        <v>125</v>
      </c>
      <c r="H62" s="10">
        <f>IFERROR(ROUND(((D62-E62)/E62)*100,1),"-")</f>
        <v>1.4</v>
      </c>
      <c r="I62" s="13">
        <v>6450</v>
      </c>
      <c r="J62" s="13">
        <v>6500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12900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112</v>
      </c>
      <c r="N63" s="27" t="s">
        <v>112</v>
      </c>
      <c r="O63" s="27" t="s">
        <v>105</v>
      </c>
      <c r="P63" s="27"/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17418.75</v>
      </c>
      <c r="E64" s="31">
        <v>17793.75</v>
      </c>
      <c r="F64" s="3" t="str">
        <f t="shared" ref="F64:F71" si="1">IF((D64-E64)&lt;0,"↓",IF((D64-E64)&gt;0,"↑",""))</f>
        <v>↓</v>
      </c>
      <c r="G64" s="4">
        <f>ABS(D64-E64)</f>
        <v>375</v>
      </c>
      <c r="H64" s="10">
        <f>IFERROR(ROUND(((D64-E64)/E64)*100,1),"-")</f>
        <v>-2.1</v>
      </c>
      <c r="I64" s="13">
        <v>17450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10800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120</v>
      </c>
      <c r="N65" s="27" t="s">
        <v>120</v>
      </c>
      <c r="O65" s="27" t="s">
        <v>138</v>
      </c>
      <c r="P65" s="27" t="s">
        <v>108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1638.75</v>
      </c>
      <c r="E66" s="31">
        <v>1601.875</v>
      </c>
      <c r="F66" s="3" t="str">
        <f t="shared" si="1"/>
        <v>↑</v>
      </c>
      <c r="G66" s="4">
        <f>ABS(D66-E66)</f>
        <v>36.875</v>
      </c>
      <c r="H66" s="10">
        <f>IFERROR(ROUND(((D66-E66)/E66)*100,1),"-")</f>
        <v>2.2999999999999998</v>
      </c>
      <c r="I66" s="13">
        <v>1633</v>
      </c>
      <c r="J66" s="13">
        <v>1638</v>
      </c>
      <c r="K66" s="13">
        <v>1619</v>
      </c>
      <c r="L66" s="26">
        <v>1633</v>
      </c>
      <c r="M66" s="26">
        <v>1638</v>
      </c>
      <c r="N66" s="26">
        <v>1638</v>
      </c>
      <c r="O66" s="26">
        <v>1658</v>
      </c>
      <c r="P66" s="26">
        <v>1653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97</v>
      </c>
      <c r="O68" s="26" t="s">
        <v>102</v>
      </c>
      <c r="P68" s="26" t="s">
        <v>102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:E70" si="2">AVERAGE(I70:P70)</f>
        <v>1511.625</v>
      </c>
      <c r="E70" s="31">
        <v>1474.875</v>
      </c>
      <c r="F70" s="3" t="str">
        <f t="shared" si="1"/>
        <v>↑</v>
      </c>
      <c r="G70" s="4">
        <f>ABS(D70-E70)</f>
        <v>36.75</v>
      </c>
      <c r="H70" s="10">
        <f>IFERROR(ROUND(((D70-E70)/E70)*100,1),"-")</f>
        <v>2.5</v>
      </c>
      <c r="I70" s="13">
        <v>1513</v>
      </c>
      <c r="J70" s="13">
        <v>1518</v>
      </c>
      <c r="K70" s="13">
        <v>1489</v>
      </c>
      <c r="L70" s="26">
        <v>1513</v>
      </c>
      <c r="M70" s="26">
        <v>1504</v>
      </c>
      <c r="N70" s="26">
        <v>1509</v>
      </c>
      <c r="O70" s="26">
        <v>1518</v>
      </c>
      <c r="P70" s="26">
        <v>1529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2023-05-12T07:11:25Z</dcterms:modified>
</cp:coreProperties>
</file>