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<sst xmlns="http://schemas.openxmlformats.org/spreadsheetml/2006/main" count="198" uniqueCount="132">
  <si>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</si>
  <si>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</si>
  <si>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</si>
  <si>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</si>
  <si>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</si>
  <si>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</si>
  <si>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</si>
  <si>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</si>
  <si>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</si>
  <si>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</si>
  <si>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</si>
  <si>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</si>
  <si>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</si>
  <si>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</si>
  <si>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</si>
  <si>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</si>
  <si>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</si>
  <si>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</si>
  <si>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</si>
  <si>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</si>
  <si>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</si>
  <si>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</si>
  <si>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</si>
  <si>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</si>
  <si>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</si>
  <si>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</si>
  <si>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</si>
  <si>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</si>
  <si>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</si>
  <si>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</si>
  <si>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</si>
  <si>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</si>
  <si>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</si>
  <si>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</si>
  <si>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</si>
  <si>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</si>
  <si>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</si>
  <si>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</si>
  <si>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</si>
  <si>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</si>
  <si>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</si>
  <si>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</si>
  <si>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</si>
  <si>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</si>
  <si>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</si>
  <si>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</si>
  <si>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</si>
  <si>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</si>
  <si>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</si>
  <si>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</si>
  <si>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</si>
  <si>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</si>
  <si>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</si>
  <si>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</si>
  <si>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</si>
  <si>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</si>
  <si>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</si>
  <si>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</si>
  <si>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</si>
  <si>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</si>
  <si>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</si>
  <si>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</si>
  <si>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</si>
  <si>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</si>
  <si>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</si>
  <si>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</si>
  <si>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</si>
  <si>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</si>
  <si>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</si>
  <si>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</si>
  <si>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</si>
  <si>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</si>
  <si>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</si>
  <si>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</si>
  <si>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</si>
  <si>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</si>
  <si>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</si>
  <si>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</si>
  <si>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</si>
  <si>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</si>
  <si>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</si>
  <si>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</si>
  <si>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</si>
  <si>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</si>
  <si>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</si>
  <si>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</si>
  <si>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</si>
  <si>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</si>
  <si>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</si>
  <si>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</si>
  <si>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</si>
  <si>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</si>
  <si>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</si>
  <si>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</si>
  <si>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</si>
  <si>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강화섬쌀</t>
    <phoneticPr fontId="2" type="noConversion"/>
  </si>
  <si>
    <t>당진쌀</t>
    <phoneticPr fontId="2" type="noConversion"/>
  </si>
  <si>
    <t>서구 생활필수품 요금</t>
    <phoneticPr fontId="2" type="noConversion"/>
  </si>
  <si>
    <t>-</t>
    <phoneticPr fontId="2" type="noConversion"/>
  </si>
  <si>
    <t>3월13일</t>
    <phoneticPr fontId="2" type="noConversion"/>
  </si>
  <si>
    <t>3월16일</t>
    <phoneticPr fontId="2" type="noConversion"/>
  </si>
  <si>
    <t>3월15일</t>
    <phoneticPr fontId="2" type="noConversion"/>
  </si>
  <si>
    <t>3월14일</t>
    <phoneticPr fontId="2" type="noConversion"/>
  </si>
  <si>
    <t>300g</t>
    <phoneticPr fontId="2" type="noConversion"/>
  </si>
  <si>
    <t>2kg</t>
    <phoneticPr fontId="2" type="noConversion"/>
  </si>
  <si>
    <t>600g</t>
    <phoneticPr fontId="2" type="noConversion"/>
  </si>
  <si>
    <t>한우300g</t>
    <phoneticPr fontId="2" type="noConversion"/>
  </si>
  <si>
    <t>3입</t>
    <phoneticPr fontId="2" type="noConversion"/>
  </si>
  <si>
    <t>800g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</si>
  <si>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</si>
  <si>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</si>
  <si>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</si>
  <si>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미쟝센600ml</t>
    <phoneticPr fontId="2" type="noConversion"/>
  </si>
  <si>
    <t>아이티씨</t>
    <phoneticPr fontId="2" type="noConversion"/>
  </si>
  <si>
    <t>이맛쌀</t>
    <phoneticPr fontId="2" type="noConversion"/>
  </si>
  <si>
    <t>고창태양초</t>
    <phoneticPr fontId="2" type="noConversion"/>
  </si>
  <si>
    <t>500g</t>
    <phoneticPr fontId="2" type="noConversion"/>
  </si>
  <si>
    <t>1.45kg</t>
    <phoneticPr fontId="2" type="noConversion"/>
  </si>
  <si>
    <t>미쟝센680ml</t>
    <phoneticPr fontId="2" type="noConversion"/>
  </si>
  <si>
    <t>코디</t>
    <phoneticPr fontId="2" type="noConversion"/>
  </si>
  <si>
    <t>340g</t>
    <phoneticPr fontId="2" type="noConversion"/>
  </si>
  <si>
    <t>100g</t>
    <phoneticPr fontId="2" type="noConversion"/>
  </si>
  <si>
    <t>한우386g</t>
    <phoneticPr fontId="2" type="noConversion"/>
  </si>
  <si>
    <t>1.2kg</t>
    <phoneticPr fontId="2" type="noConversion"/>
  </si>
  <si>
    <t>2.7kg</t>
    <phoneticPr fontId="2" type="noConversion"/>
  </si>
  <si>
    <t>3월13일</t>
    <phoneticPr fontId="2" type="noConversion"/>
  </si>
  <si>
    <t>200g</t>
    <phoneticPr fontId="2" type="noConversion"/>
  </si>
  <si>
    <t>200g</t>
    <phoneticPr fontId="2" type="noConversion"/>
  </si>
  <si>
    <t>450g</t>
    <phoneticPr fontId="2" type="noConversion"/>
  </si>
  <si>
    <t>국산콩두부</t>
    <phoneticPr fontId="2" type="noConversion"/>
  </si>
  <si>
    <t>우리쌀</t>
    <phoneticPr fontId="2" type="noConversion"/>
  </si>
  <si>
    <t>리얼천연펄프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</si>
</sst>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99</v>
      </c>
      <c r="J3" s="12" t="s">
        <v>100</v>
      </c>
      <c r="K3" s="12" t="s">
        <v>101</v>
      </c>
      <c r="L3" s="12" t="s">
        <v>102</v>
      </c>
      <c r="M3" s="25" t="s">
        <v>102</v>
      </c>
      <c r="N3" s="25" t="s">
        <v>101</v>
      </c>
      <c r="O3" s="25" t="s">
        <v>100</v>
      </c>
      <c r="P3" s="25" t="s">
        <v>125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54150</v>
      </c>
      <c r="E4" s="31">
        <f>AVERAGE(J4:Q4)</f>
        <v>55471.428571428572</v>
      </c>
      <c r="F4" s="3" t="str">
        <f>IF((D4-E4)&lt;0,"↓",IF((D4-E4)&gt;0,"↑",""))</f>
        <v>↓</v>
      </c>
      <c r="G4" s="4">
        <f>ABS(D4-E4)</f>
        <v>1321.4285714285725</v>
      </c>
      <c r="H4" s="10">
        <f>IFERROR(ROUND(((D4-E4)/E4)*100,1),"-")</f>
        <v>-2.4</v>
      </c>
      <c r="I4" s="13">
        <v>44900</v>
      </c>
      <c r="J4" s="13">
        <v>69000</v>
      </c>
      <c r="K4" s="13">
        <v>49900</v>
      </c>
      <c r="L4" s="13">
        <v>49800</v>
      </c>
      <c r="M4" s="26">
        <v>49900</v>
      </c>
      <c r="N4" s="26">
        <v>44900</v>
      </c>
      <c r="O4" s="26">
        <v>67000</v>
      </c>
      <c r="P4" s="26">
        <v>57800</v>
      </c>
    </row>
    <row r="5" spans="1:16" s="18" customFormat="1" ht="19.5" customHeight="1" x14ac:dyDescent="0.15">
      <c r="A5" s="46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95</v>
      </c>
      <c r="K5" s="19" t="s">
        <v>96</v>
      </c>
      <c r="L5" s="19" t="s">
        <v>95</v>
      </c>
      <c r="M5" s="26">
        <v>32900</v>
      </c>
      <c r="N5" s="26" t="s">
        <v>114</v>
      </c>
      <c r="O5" s="26">
        <v>69000</v>
      </c>
      <c r="P5" s="26">
        <v>59800</v>
      </c>
    </row>
    <row r="6" spans="1:16" s="8" customFormat="1" ht="19.5" customHeight="1" x14ac:dyDescent="0.15">
      <c r="A6" s="46"/>
      <c r="B6" s="32" t="s">
        <v>50</v>
      </c>
      <c r="C6" s="7" t="s">
        <v>0</v>
      </c>
      <c r="D6" s="31">
        <f t="shared" ref="D6:E68" si="0">AVERAGE(I6:P6)</f>
        <v>2180</v>
      </c>
      <c r="E6" s="31">
        <f t="shared" si="0"/>
        <v>2121.4285714285716</v>
      </c>
      <c r="F6" s="3" t="str">
        <f>IF((D6-E6)&lt;0,"↓",IF((D6-E6)&gt;0,"↑",""))</f>
        <v>↑</v>
      </c>
      <c r="G6" s="4">
        <f>ABS(D6-E6)</f>
        <v>58.571428571428442</v>
      </c>
      <c r="H6" s="10">
        <f>IFERROR(ROUND(((D6-E6)/E6)*100,1),"-")</f>
        <v>2.8</v>
      </c>
      <c r="I6" s="13">
        <v>2590</v>
      </c>
      <c r="J6" s="13">
        <v>1900</v>
      </c>
      <c r="K6" s="13">
        <v>1600</v>
      </c>
      <c r="L6" s="13">
        <v>2000</v>
      </c>
      <c r="M6" s="26">
        <v>2470</v>
      </c>
      <c r="N6" s="26">
        <v>1680</v>
      </c>
      <c r="O6" s="26">
        <v>2600</v>
      </c>
      <c r="P6" s="26">
        <v>2600</v>
      </c>
    </row>
    <row r="7" spans="1:16" s="18" customFormat="1" ht="18.75" customHeight="1" x14ac:dyDescent="0.15">
      <c r="A7" s="46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103</v>
      </c>
      <c r="O7" s="27" t="s">
        <v>120</v>
      </c>
      <c r="P7" s="27" t="s">
        <v>116</v>
      </c>
    </row>
    <row r="8" spans="1:16" s="8" customFormat="1" ht="19.5" customHeight="1" x14ac:dyDescent="0.15">
      <c r="A8" s="46"/>
      <c r="B8" s="32" t="s">
        <v>57</v>
      </c>
      <c r="C8" s="7" t="s">
        <v>1</v>
      </c>
      <c r="D8" s="31">
        <f t="shared" si="0"/>
        <v>8605</v>
      </c>
      <c r="E8" s="31">
        <f t="shared" si="0"/>
        <v>8121.4285714285716</v>
      </c>
      <c r="F8" s="3" t="str">
        <f>IF((D8-E8)&lt;0,"↓",IF((D8-E8)&gt;0,"↑",""))</f>
        <v>↑</v>
      </c>
      <c r="G8" s="4">
        <f>ABS(D8-E8)</f>
        <v>483.57142857142844</v>
      </c>
      <c r="H8" s="10">
        <f>IFERROR(ROUND(((D8-E8)/E8)*100,1),"-")</f>
        <v>6</v>
      </c>
      <c r="I8" s="13">
        <v>11990</v>
      </c>
      <c r="J8" s="13">
        <v>9000</v>
      </c>
      <c r="K8" s="13">
        <v>11900</v>
      </c>
      <c r="L8" s="13">
        <v>10000</v>
      </c>
      <c r="M8" s="26">
        <v>4990</v>
      </c>
      <c r="N8" s="26">
        <v>4980</v>
      </c>
      <c r="O8" s="26">
        <v>12000</v>
      </c>
      <c r="P8" s="26">
        <v>3980</v>
      </c>
    </row>
    <row r="9" spans="1:16" s="18" customFormat="1" ht="19.5" customHeight="1" x14ac:dyDescent="0.15">
      <c r="A9" s="46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103</v>
      </c>
      <c r="N9" s="30" t="s">
        <v>103</v>
      </c>
      <c r="O9" s="27"/>
      <c r="P9" s="30" t="s">
        <v>126</v>
      </c>
    </row>
    <row r="10" spans="1:16" s="8" customFormat="1" ht="19.5" customHeight="1" x14ac:dyDescent="0.15">
      <c r="A10" s="46"/>
      <c r="B10" s="32" t="s">
        <v>56</v>
      </c>
      <c r="C10" s="7" t="s">
        <v>2</v>
      </c>
      <c r="D10" s="31">
        <f t="shared" si="0"/>
        <v>4076.25</v>
      </c>
      <c r="E10" s="31">
        <f t="shared" si="0"/>
        <v>4060</v>
      </c>
      <c r="F10" s="3" t="str">
        <f>IF((D10-E10)&lt;0,"↓",IF((D10-E10)&gt;0,"↑",""))</f>
        <v>↑</v>
      </c>
      <c r="G10" s="4">
        <f>ABS(D10-E10)</f>
        <v>16.25</v>
      </c>
      <c r="H10" s="10">
        <f>IFERROR(ROUND(((D10-E10)/E10)*100,1),"-")</f>
        <v>0.4</v>
      </c>
      <c r="I10" s="13">
        <v>4190</v>
      </c>
      <c r="J10" s="13">
        <v>4000</v>
      </c>
      <c r="K10" s="13">
        <v>3000</v>
      </c>
      <c r="L10" s="13">
        <v>3500</v>
      </c>
      <c r="M10" s="26">
        <v>4960</v>
      </c>
      <c r="N10" s="26">
        <v>4980</v>
      </c>
      <c r="O10" s="26">
        <v>3000</v>
      </c>
      <c r="P10" s="26">
        <v>4980</v>
      </c>
    </row>
    <row r="11" spans="1:16" s="18" customFormat="1" ht="19.5" customHeight="1" x14ac:dyDescent="0.15">
      <c r="A11" s="46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104</v>
      </c>
      <c r="N11" s="27"/>
      <c r="O11" s="27"/>
      <c r="P11" s="27"/>
    </row>
    <row r="12" spans="1:16" s="8" customFormat="1" ht="19.5" customHeight="1" x14ac:dyDescent="0.15">
      <c r="A12" s="46"/>
      <c r="B12" s="32" t="s">
        <v>55</v>
      </c>
      <c r="C12" s="7" t="s">
        <v>81</v>
      </c>
      <c r="D12" s="31">
        <f t="shared" si="0"/>
        <v>3017.5</v>
      </c>
      <c r="E12" s="31">
        <f t="shared" si="0"/>
        <v>2835.7142857142858</v>
      </c>
      <c r="F12" s="3" t="str">
        <f>IF((D12-E12)&lt;0,"↓",IF((D12-E12)&gt;0,"↑",""))</f>
        <v>↑</v>
      </c>
      <c r="G12" s="4">
        <f>ABS(D12-E12)</f>
        <v>181.78571428571422</v>
      </c>
      <c r="H12" s="10">
        <f>IFERROR(ROUND(((D12-E12)/E12)*100,1),"-")</f>
        <v>6.4</v>
      </c>
      <c r="I12" s="13">
        <v>4290</v>
      </c>
      <c r="J12" s="13">
        <v>3000</v>
      </c>
      <c r="K12" s="13">
        <v>2500</v>
      </c>
      <c r="L12" s="13">
        <v>2500</v>
      </c>
      <c r="M12" s="26">
        <v>3390</v>
      </c>
      <c r="N12" s="26">
        <v>3980</v>
      </c>
      <c r="O12" s="26">
        <v>2000</v>
      </c>
      <c r="P12" s="26">
        <v>2480</v>
      </c>
    </row>
    <row r="13" spans="1:16" s="18" customFormat="1" ht="19.5" customHeight="1" x14ac:dyDescent="0.15">
      <c r="A13" s="46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1513.75</v>
      </c>
      <c r="E14" s="31">
        <f t="shared" si="0"/>
        <v>1445.7142857142858</v>
      </c>
      <c r="F14" s="3" t="str">
        <f>IF((D14-E14)&lt;0,"↓",IF((D14-E14)&gt;0,"↑",""))</f>
        <v>↑</v>
      </c>
      <c r="G14" s="4">
        <f>ABS(D14-E14)</f>
        <v>68.035714285714221</v>
      </c>
      <c r="H14" s="10">
        <f>IFERROR(ROUND(((D14-E14)/E14)*100,1),"-")</f>
        <v>4.7</v>
      </c>
      <c r="I14" s="13">
        <v>1990</v>
      </c>
      <c r="J14" s="13">
        <v>1600</v>
      </c>
      <c r="K14" s="13">
        <v>1500</v>
      </c>
      <c r="L14" s="13">
        <v>1500</v>
      </c>
      <c r="M14" s="26">
        <v>1890</v>
      </c>
      <c r="N14" s="26">
        <v>1350</v>
      </c>
      <c r="O14" s="26">
        <v>1000</v>
      </c>
      <c r="P14" s="26">
        <v>1280</v>
      </c>
    </row>
    <row r="15" spans="1:16" s="18" customFormat="1" ht="19.5" customHeight="1" x14ac:dyDescent="0.15">
      <c r="A15" s="46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6"/>
      <c r="B16" s="32" t="s">
        <v>54</v>
      </c>
      <c r="C16" s="7" t="s">
        <v>28</v>
      </c>
      <c r="D16" s="31">
        <f t="shared" si="0"/>
        <v>3438.75</v>
      </c>
      <c r="E16" s="31">
        <f t="shared" si="0"/>
        <v>3460</v>
      </c>
      <c r="F16" s="3" t="str">
        <f>IF((D16-E16)&lt;0,"↓",IF((D16-E16)&gt;0,"↑",""))</f>
        <v>↓</v>
      </c>
      <c r="G16" s="4">
        <f>ABS(D16-E16)</f>
        <v>21.25</v>
      </c>
      <c r="H16" s="10">
        <f>IFERROR(ROUND(((D16-E16)/E16)*100,1),"-")</f>
        <v>-0.6</v>
      </c>
      <c r="I16" s="13">
        <v>3290</v>
      </c>
      <c r="J16" s="13">
        <v>4000</v>
      </c>
      <c r="K16" s="13">
        <v>3500</v>
      </c>
      <c r="L16" s="13">
        <v>3500</v>
      </c>
      <c r="M16" s="26">
        <v>2790</v>
      </c>
      <c r="N16" s="26">
        <v>2950</v>
      </c>
      <c r="O16" s="26">
        <v>3500</v>
      </c>
      <c r="P16" s="26">
        <v>3980</v>
      </c>
    </row>
    <row r="17" spans="1:16" s="18" customFormat="1" ht="19.5" customHeight="1" x14ac:dyDescent="0.15">
      <c r="A17" s="46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6"/>
      <c r="B18" s="32" t="s">
        <v>53</v>
      </c>
      <c r="C18" s="7" t="s">
        <v>80</v>
      </c>
      <c r="D18" s="31">
        <f t="shared" si="0"/>
        <v>1627.5</v>
      </c>
      <c r="E18" s="31">
        <f t="shared" si="0"/>
        <v>1590</v>
      </c>
      <c r="F18" s="3" t="str">
        <f>IF((D18-E18)&lt;0,"↓",IF((D18-E18)&gt;0,"↑",""))</f>
        <v>↑</v>
      </c>
      <c r="G18" s="4">
        <f>ABS(D18-E18)</f>
        <v>37.5</v>
      </c>
      <c r="H18" s="10">
        <f>IFERROR(ROUND(((D18-E18)/E18)*100,1),"-")</f>
        <v>2.4</v>
      </c>
      <c r="I18" s="13">
        <v>1890</v>
      </c>
      <c r="J18" s="13">
        <v>1300</v>
      </c>
      <c r="K18" s="13">
        <v>1500</v>
      </c>
      <c r="L18" s="13">
        <v>1500</v>
      </c>
      <c r="M18" s="26">
        <v>1990</v>
      </c>
      <c r="N18" s="26">
        <v>1660</v>
      </c>
      <c r="O18" s="26">
        <v>1500</v>
      </c>
      <c r="P18" s="26">
        <v>1680</v>
      </c>
    </row>
    <row r="19" spans="1:16" s="18" customFormat="1" ht="18.75" customHeight="1" x14ac:dyDescent="0.15">
      <c r="A19" s="46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6"/>
      <c r="B20" s="32" t="s">
        <v>49</v>
      </c>
      <c r="C20" s="7" t="s">
        <v>39</v>
      </c>
      <c r="D20" s="31">
        <f t="shared" si="0"/>
        <v>5283.75</v>
      </c>
      <c r="E20" s="31">
        <f t="shared" si="0"/>
        <v>5395.7142857142853</v>
      </c>
      <c r="F20" s="3" t="str">
        <f>IF((D20-E20)&lt;0,"↓",IF((D20-E20)&gt;0,"↑",""))</f>
        <v>↓</v>
      </c>
      <c r="G20" s="4">
        <f>ABS(D20-E20)</f>
        <v>111.96428571428532</v>
      </c>
      <c r="H20" s="10">
        <f>IFERROR(ROUND(((D20-E20)/E20)*100,1),"-")</f>
        <v>-2.1</v>
      </c>
      <c r="I20" s="13">
        <v>4500</v>
      </c>
      <c r="J20" s="13">
        <v>4000</v>
      </c>
      <c r="K20" s="13">
        <v>3500</v>
      </c>
      <c r="L20" s="13">
        <v>3500</v>
      </c>
      <c r="M20" s="26">
        <v>6980</v>
      </c>
      <c r="N20" s="26">
        <v>5990</v>
      </c>
      <c r="O20" s="26">
        <v>8000</v>
      </c>
      <c r="P20" s="26">
        <v>5800</v>
      </c>
    </row>
    <row r="21" spans="1:16" s="18" customFormat="1" ht="19.5" customHeight="1" x14ac:dyDescent="0.15">
      <c r="A21" s="46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6"/>
      <c r="B22" s="32" t="s">
        <v>52</v>
      </c>
      <c r="C22" s="7" t="s">
        <v>47</v>
      </c>
      <c r="D22" s="31">
        <f t="shared" si="0"/>
        <v>8857.5</v>
      </c>
      <c r="E22" s="31">
        <f t="shared" si="0"/>
        <v>8752.8571428571431</v>
      </c>
      <c r="F22" s="3" t="str">
        <f>IF((D22-E22)&lt;0,"↓",IF((D22-E22)&gt;0,"↑",""))</f>
        <v>↑</v>
      </c>
      <c r="G22" s="4">
        <f>ABS(D22-E22)</f>
        <v>104.64285714285688</v>
      </c>
      <c r="H22" s="10">
        <f>IFERROR(ROUND(((D22-E22)/E22)*100,1),"-")</f>
        <v>1.2</v>
      </c>
      <c r="I22" s="13">
        <v>9590</v>
      </c>
      <c r="J22" s="13">
        <v>9500</v>
      </c>
      <c r="K22" s="13">
        <v>7400</v>
      </c>
      <c r="L22" s="13">
        <v>10900</v>
      </c>
      <c r="M22" s="26">
        <v>12900</v>
      </c>
      <c r="N22" s="26">
        <v>11980</v>
      </c>
      <c r="O22" s="26">
        <v>3000</v>
      </c>
      <c r="P22" s="26">
        <v>5590</v>
      </c>
    </row>
    <row r="23" spans="1:16" s="18" customFormat="1" ht="19.5" customHeight="1" x14ac:dyDescent="0.15">
      <c r="A23" s="46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105</v>
      </c>
      <c r="N23" s="29" t="s">
        <v>105</v>
      </c>
      <c r="O23" s="29" t="s">
        <v>121</v>
      </c>
      <c r="P23" s="29" t="s">
        <v>116</v>
      </c>
    </row>
    <row r="24" spans="1:16" s="8" customFormat="1" ht="20.25" customHeight="1" x14ac:dyDescent="0.15">
      <c r="A24" s="46"/>
      <c r="B24" s="32" t="s">
        <v>51</v>
      </c>
      <c r="C24" s="7" t="s">
        <v>45</v>
      </c>
      <c r="D24" s="31">
        <f t="shared" si="0"/>
        <v>46693.125</v>
      </c>
      <c r="E24" s="31">
        <f t="shared" si="0"/>
        <v>45370.714285714283</v>
      </c>
      <c r="F24" s="3" t="str">
        <f>IF((D24-E24)&lt;0,"↓",IF((D24-E24)&gt;0,"↑",""))</f>
        <v>↑</v>
      </c>
      <c r="G24" s="4">
        <f>ABS(D24-E24)</f>
        <v>1322.4107142857174</v>
      </c>
      <c r="H24" s="10">
        <f>IFERROR(ROUND(((D24-E24)/E24)*100,1),"-")</f>
        <v>2.9</v>
      </c>
      <c r="I24" s="13">
        <v>55950</v>
      </c>
      <c r="J24" s="13">
        <v>51300</v>
      </c>
      <c r="K24" s="13">
        <v>44900</v>
      </c>
      <c r="L24" s="13">
        <v>49500</v>
      </c>
      <c r="M24" s="26">
        <v>58806</v>
      </c>
      <c r="N24" s="26">
        <v>34689</v>
      </c>
      <c r="O24" s="26">
        <v>38600</v>
      </c>
      <c r="P24" s="26">
        <v>39800</v>
      </c>
    </row>
    <row r="25" spans="1:16" s="18" customFormat="1" ht="24" customHeight="1" x14ac:dyDescent="0.15">
      <c r="A25" s="46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106</v>
      </c>
      <c r="N25" s="27" t="s">
        <v>106</v>
      </c>
      <c r="O25" s="27" t="s">
        <v>122</v>
      </c>
      <c r="P25" s="28" t="s">
        <v>106</v>
      </c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2545.5</v>
      </c>
      <c r="E26" s="31">
        <f t="shared" si="0"/>
        <v>2539.1428571428573</v>
      </c>
      <c r="F26" s="3" t="str">
        <f>IF((D26-E26)&lt;0,"↓",IF((D26-E26)&gt;0,"↑",""))</f>
        <v>↑</v>
      </c>
      <c r="G26" s="4">
        <f>ABS(D26-E26)</f>
        <v>6.3571428571426623</v>
      </c>
      <c r="H26" s="10">
        <f>IFERROR(ROUND(((D26-E26)/E26)*100,1),"-")</f>
        <v>0.3</v>
      </c>
      <c r="I26" s="26">
        <v>2590</v>
      </c>
      <c r="J26" s="13">
        <v>2330</v>
      </c>
      <c r="K26" s="13">
        <v>2280</v>
      </c>
      <c r="L26" s="13">
        <v>2500</v>
      </c>
      <c r="M26" s="26">
        <v>2190</v>
      </c>
      <c r="N26" s="26">
        <v>3580</v>
      </c>
      <c r="O26" s="26">
        <v>2134</v>
      </c>
      <c r="P26" s="26">
        <v>2760</v>
      </c>
    </row>
    <row r="27" spans="1:16" s="18" customFormat="1" ht="24" customHeight="1" x14ac:dyDescent="0.15">
      <c r="A27" s="46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6"/>
      <c r="B28" s="32" t="s">
        <v>37</v>
      </c>
      <c r="C28" s="7" t="s">
        <v>40</v>
      </c>
      <c r="D28" s="31">
        <f t="shared" si="0"/>
        <v>7780.125</v>
      </c>
      <c r="E28" s="31">
        <f t="shared" si="0"/>
        <v>7921.5714285714284</v>
      </c>
      <c r="F28" s="3" t="str">
        <f>IF((D28-E28)&lt;0,"↓",IF((D28-E28)&gt;0,"↑",""))</f>
        <v>↓</v>
      </c>
      <c r="G28" s="4">
        <f>ABS(D28-E28)</f>
        <v>141.44642857142844</v>
      </c>
      <c r="H28" s="10">
        <f>IFERROR(ROUND(((D28-E28)/E28)*100,1),"-")</f>
        <v>-1.8</v>
      </c>
      <c r="I28" s="26">
        <v>6790</v>
      </c>
      <c r="J28" s="13">
        <v>8000</v>
      </c>
      <c r="K28" s="13">
        <v>8000</v>
      </c>
      <c r="L28" s="13">
        <v>8000</v>
      </c>
      <c r="M28" s="26">
        <v>7491</v>
      </c>
      <c r="N28" s="26">
        <v>7480</v>
      </c>
      <c r="O28" s="26">
        <v>7500</v>
      </c>
      <c r="P28" s="26">
        <v>8980</v>
      </c>
    </row>
    <row r="29" spans="1:16" s="18" customFormat="1" ht="19.5" customHeight="1" x14ac:dyDescent="0.15">
      <c r="A29" s="46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/>
      <c r="N29" s="27"/>
      <c r="O29" s="27" t="s">
        <v>123</v>
      </c>
      <c r="P29" s="27"/>
    </row>
    <row r="30" spans="1:16" s="8" customFormat="1" ht="19.5" customHeight="1" x14ac:dyDescent="0.15">
      <c r="A30" s="46"/>
      <c r="B30" s="32" t="s">
        <v>58</v>
      </c>
      <c r="C30" s="7" t="s">
        <v>4</v>
      </c>
      <c r="D30" s="31">
        <f t="shared" si="0"/>
        <v>7251.25</v>
      </c>
      <c r="E30" s="31">
        <f t="shared" si="0"/>
        <v>7217.1428571428569</v>
      </c>
      <c r="F30" s="3" t="str">
        <f>IF((D30-E30)&lt;0,"↓",IF((D30-E30)&gt;0,"↑",""))</f>
        <v>↑</v>
      </c>
      <c r="G30" s="4">
        <f>ABS(D30-E30)</f>
        <v>34.107142857143117</v>
      </c>
      <c r="H30" s="10">
        <f>IFERROR(ROUND(((D30-E30)/E30)*100,1),"-")</f>
        <v>0.5</v>
      </c>
      <c r="I30" s="26">
        <v>7490</v>
      </c>
      <c r="J30" s="13">
        <v>7000</v>
      </c>
      <c r="K30" s="13">
        <v>7950</v>
      </c>
      <c r="L30" s="13">
        <v>7000</v>
      </c>
      <c r="M30" s="26">
        <v>6690</v>
      </c>
      <c r="N30" s="26">
        <v>6580</v>
      </c>
      <c r="O30" s="26">
        <v>7500</v>
      </c>
      <c r="P30" s="26">
        <v>7800</v>
      </c>
    </row>
    <row r="31" spans="1:16" s="18" customFormat="1" ht="19.5" customHeight="1" x14ac:dyDescent="0.15">
      <c r="A31" s="46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6"/>
      <c r="B32" s="32" t="s">
        <v>59</v>
      </c>
      <c r="C32" s="7" t="s">
        <v>76</v>
      </c>
      <c r="D32" s="31">
        <f t="shared" si="0"/>
        <v>1492.5</v>
      </c>
      <c r="E32" s="31">
        <f t="shared" si="0"/>
        <v>1570</v>
      </c>
      <c r="F32" s="3" t="str">
        <f>IF((D32-E32)&lt;0,"↓",IF((D32-E32)&gt;0,"↑",""))</f>
        <v>↓</v>
      </c>
      <c r="G32" s="4">
        <f>ABS(D32-E32)</f>
        <v>77.5</v>
      </c>
      <c r="H32" s="10">
        <f>IFERROR(ROUND(((D32-E32)/E32)*100,1),"-")</f>
        <v>-4.9000000000000004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107</v>
      </c>
      <c r="N33" s="28" t="s">
        <v>107</v>
      </c>
      <c r="O33" s="27"/>
      <c r="P33" s="27"/>
    </row>
    <row r="34" spans="1:16" s="8" customFormat="1" ht="19.5" customHeight="1" x14ac:dyDescent="0.15">
      <c r="A34" s="46"/>
      <c r="B34" s="32" t="s">
        <v>60</v>
      </c>
      <c r="C34" s="7" t="s">
        <v>2</v>
      </c>
      <c r="D34" s="31">
        <f t="shared" si="0"/>
        <v>580.125</v>
      </c>
      <c r="E34" s="31">
        <f t="shared" si="0"/>
        <v>573</v>
      </c>
      <c r="F34" s="3" t="str">
        <f>IF((D34-E34)&lt;0,"↓",IF((D34-E34)&gt;0,"↑",""))</f>
        <v>↑</v>
      </c>
      <c r="G34" s="4">
        <f>ABS(D34-E34)</f>
        <v>7.125</v>
      </c>
      <c r="H34" s="10">
        <f>IFERROR(ROUND(((D34-E34)/E34)*100,1),"-")</f>
        <v>1.2</v>
      </c>
      <c r="I34" s="13">
        <v>630</v>
      </c>
      <c r="J34" s="13">
        <v>500</v>
      </c>
      <c r="K34" s="13">
        <v>400</v>
      </c>
      <c r="L34" s="13">
        <v>500</v>
      </c>
      <c r="M34" s="26">
        <v>790</v>
      </c>
      <c r="N34" s="26">
        <v>698</v>
      </c>
      <c r="O34" s="26">
        <v>500</v>
      </c>
      <c r="P34" s="26">
        <v>623</v>
      </c>
    </row>
    <row r="35" spans="1:16" s="18" customFormat="1" ht="19.5" customHeight="1" x14ac:dyDescent="0.15">
      <c r="A35" s="46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6"/>
      <c r="B36" s="32" t="s">
        <v>35</v>
      </c>
      <c r="C36" s="7" t="s">
        <v>41</v>
      </c>
      <c r="D36" s="31">
        <f t="shared" si="0"/>
        <v>29082.5</v>
      </c>
      <c r="E36" s="31">
        <f t="shared" si="0"/>
        <v>29682.857142857141</v>
      </c>
      <c r="F36" s="3" t="str">
        <f>IF((D36-E36)&lt;0,"↓",IF((D36-E36)&gt;0,"↑",""))</f>
        <v>↓</v>
      </c>
      <c r="G36" s="4">
        <f>ABS(D36-E36)</f>
        <v>600.3571428571413</v>
      </c>
      <c r="H36" s="10">
        <f>IFERROR(ROUND(((D36-E36)/E36)*100,1),"-")</f>
        <v>-2</v>
      </c>
      <c r="I36" s="13">
        <v>24880</v>
      </c>
      <c r="J36" s="13">
        <v>23500</v>
      </c>
      <c r="K36" s="13">
        <v>28800</v>
      </c>
      <c r="L36" s="13">
        <v>43000</v>
      </c>
      <c r="M36" s="26">
        <v>29800</v>
      </c>
      <c r="N36" s="26">
        <v>35880</v>
      </c>
      <c r="O36" s="26">
        <v>37000</v>
      </c>
      <c r="P36" s="26">
        <v>9800</v>
      </c>
    </row>
    <row r="37" spans="1:16" s="18" customFormat="1" ht="18.75" customHeight="1" x14ac:dyDescent="0.15">
      <c r="A37" s="46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 t="s">
        <v>115</v>
      </c>
      <c r="O37" s="28"/>
      <c r="P37" s="28" t="s">
        <v>127</v>
      </c>
    </row>
    <row r="38" spans="1:16" s="8" customFormat="1" ht="19.5" customHeight="1" x14ac:dyDescent="0.15">
      <c r="A38" s="46"/>
      <c r="B38" s="32" t="s">
        <v>36</v>
      </c>
      <c r="C38" s="7" t="s">
        <v>42</v>
      </c>
      <c r="D38" s="31">
        <f t="shared" si="0"/>
        <v>10493.75</v>
      </c>
      <c r="E38" s="31">
        <f t="shared" si="0"/>
        <v>9995.7142857142862</v>
      </c>
      <c r="F38" s="3" t="str">
        <f>IF((D38-E38)&lt;0,"↓",IF((D38-E38)&gt;0,"↑",""))</f>
        <v>↑</v>
      </c>
      <c r="G38" s="4">
        <f>ABS(D38-E38)</f>
        <v>498.03571428571377</v>
      </c>
      <c r="H38" s="10">
        <f>IFERROR(ROUND(((D38-E38)/E38)*100,1),"-")</f>
        <v>5</v>
      </c>
      <c r="I38" s="13">
        <v>13980</v>
      </c>
      <c r="J38" s="13">
        <v>15000</v>
      </c>
      <c r="K38" s="13">
        <v>11200</v>
      </c>
      <c r="L38" s="13">
        <v>12000</v>
      </c>
      <c r="M38" s="26">
        <v>9990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47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108</v>
      </c>
      <c r="N39" s="28" t="s">
        <v>116</v>
      </c>
      <c r="O39" s="28"/>
      <c r="P39" s="28" t="s">
        <v>128</v>
      </c>
    </row>
    <row r="40" spans="1:16" s="8" customFormat="1" ht="19.5" customHeight="1" x14ac:dyDescent="0.15">
      <c r="A40" s="45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f t="shared" si="0"/>
        <v>6160</v>
      </c>
      <c r="F40" s="3" t="str">
        <f>IF((D40-E40)&lt;0,"↓",IF((D40-E40)&gt;0,"↑",""))</f>
        <v>↓</v>
      </c>
      <c r="G40" s="4">
        <f>ABS(D40-E40)</f>
        <v>72.5</v>
      </c>
      <c r="H40" s="10">
        <f>IFERROR(ROUND(((D40-E40)/E40)*100,1),"-")</f>
        <v>-1.2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6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6"/>
      <c r="B42" s="32" t="s">
        <v>62</v>
      </c>
      <c r="C42" s="7" t="s">
        <v>5</v>
      </c>
      <c r="D42" s="31">
        <f t="shared" si="0"/>
        <v>2040</v>
      </c>
      <c r="E42" s="31">
        <f t="shared" si="0"/>
        <v>2005.7142857142858</v>
      </c>
      <c r="F42" s="3" t="str">
        <f>IF((D42-E42)&lt;0,"↓",IF((D42-E42)&gt;0,"↑",""))</f>
        <v>↑</v>
      </c>
      <c r="G42" s="4">
        <f>ABS(D42-E42)</f>
        <v>34.285714285714221</v>
      </c>
      <c r="H42" s="10">
        <f>IFERROR(ROUND(((D42-E42)/E42)*100,1),"-")</f>
        <v>1.7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6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6"/>
      <c r="B44" s="32" t="s">
        <v>63</v>
      </c>
      <c r="C44" s="7" t="s">
        <v>75</v>
      </c>
      <c r="D44" s="31">
        <f t="shared" si="0"/>
        <v>6800</v>
      </c>
      <c r="E44" s="31">
        <f t="shared" si="0"/>
        <v>7031.4285714285716</v>
      </c>
      <c r="F44" s="3" t="str">
        <f>IF((D44-E44)&lt;0,"↓",IF((D44-E44)&gt;0,"↑",""))</f>
        <v>↓</v>
      </c>
      <c r="G44" s="4">
        <f>ABS(D44-E44)</f>
        <v>231.42857142857156</v>
      </c>
      <c r="H44" s="10">
        <f>IFERROR(ROUND(((D44-E44)/E44)*100,1),"-")</f>
        <v>-3.3</v>
      </c>
      <c r="I44" s="13">
        <v>5180</v>
      </c>
      <c r="J44" s="13">
        <v>6500</v>
      </c>
      <c r="K44" s="13">
        <v>6000</v>
      </c>
      <c r="L44" s="13">
        <v>5980</v>
      </c>
      <c r="M44" s="26">
        <v>7680</v>
      </c>
      <c r="N44" s="26">
        <v>7580</v>
      </c>
      <c r="O44" s="26">
        <v>8500</v>
      </c>
      <c r="P44" s="26">
        <v>6980</v>
      </c>
    </row>
    <row r="45" spans="1:16" s="18" customFormat="1" ht="19.5" customHeight="1" x14ac:dyDescent="0.15">
      <c r="A45" s="46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6"/>
      <c r="B46" s="32" t="s">
        <v>48</v>
      </c>
      <c r="C46" s="7" t="s">
        <v>6</v>
      </c>
      <c r="D46" s="31">
        <f t="shared" si="0"/>
        <v>1226.25</v>
      </c>
      <c r="E46" s="31">
        <f t="shared" si="0"/>
        <v>1232.8571428571429</v>
      </c>
      <c r="F46" s="3" t="str">
        <f>IF((D46-E46)&lt;0,"↓",IF((D46-E46)&gt;0,"↑",""))</f>
        <v>↓</v>
      </c>
      <c r="G46" s="4">
        <f>ABS(D46-E46)</f>
        <v>6.6071428571428896</v>
      </c>
      <c r="H46" s="10">
        <f>IFERROR(ROUND(((D46-E46)/E46)*100,1),"-")</f>
        <v>-0.5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980</v>
      </c>
      <c r="O46" s="26">
        <v>1300</v>
      </c>
      <c r="P46" s="26">
        <v>1380</v>
      </c>
    </row>
    <row r="47" spans="1:16" s="18" customFormat="1" ht="19.5" customHeight="1" x14ac:dyDescent="0.15">
      <c r="A47" s="46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6"/>
      <c r="B48" s="32" t="s">
        <v>64</v>
      </c>
      <c r="C48" s="7" t="s">
        <v>7</v>
      </c>
      <c r="D48" s="31">
        <f t="shared" si="0"/>
        <v>1670</v>
      </c>
      <c r="E48" s="31">
        <f t="shared" si="0"/>
        <v>1791.4285714285713</v>
      </c>
      <c r="F48" s="3" t="str">
        <f>IF((D48-E48)&lt;0,"↓",IF((D48-E48)&gt;0,"↑",""))</f>
        <v>↓</v>
      </c>
      <c r="G48" s="4">
        <f>ABS(D48-E48)</f>
        <v>121.42857142857133</v>
      </c>
      <c r="H48" s="10">
        <f>IFERROR(ROUND(((D48-E48)/E48)*100,1),"-")</f>
        <v>-6.8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6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109</v>
      </c>
      <c r="N49" s="27" t="s">
        <v>109</v>
      </c>
      <c r="O49" s="27"/>
      <c r="P49" s="27"/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2604.2857142857142</v>
      </c>
      <c r="E50" s="31">
        <f t="shared" si="0"/>
        <v>2748.3333333333335</v>
      </c>
      <c r="F50" s="3" t="str">
        <f>IF((D50-E50)&lt;0,"↓",IF((D50-E50)&gt;0,"↑",""))</f>
        <v>↓</v>
      </c>
      <c r="G50" s="4">
        <f>ABS(D50-E50)</f>
        <v>144.04761904761926</v>
      </c>
      <c r="H50" s="10">
        <f>IFERROR(ROUND(((D50-E50)/E50)*100,1),"-")</f>
        <v>-5.2</v>
      </c>
      <c r="I50" s="26">
        <v>1740</v>
      </c>
      <c r="J50" s="13">
        <v>3300</v>
      </c>
      <c r="K50" s="13">
        <v>2980</v>
      </c>
      <c r="L50" s="13">
        <v>1750</v>
      </c>
      <c r="M50" s="26" t="s">
        <v>110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6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6"/>
      <c r="B52" s="32" t="s">
        <v>65</v>
      </c>
      <c r="C52" s="7" t="s">
        <v>24</v>
      </c>
      <c r="D52" s="31">
        <f t="shared" si="0"/>
        <v>25725</v>
      </c>
      <c r="E52" s="31">
        <f t="shared" si="0"/>
        <v>25033.333333333332</v>
      </c>
      <c r="F52" s="3" t="str">
        <f>IF((D52-E52)&lt;0,"↓",IF((D52-E52)&gt;0,"↑",""))</f>
        <v>↑</v>
      </c>
      <c r="G52" s="4">
        <f>ABS(D52-E52)</f>
        <v>691.66666666666788</v>
      </c>
      <c r="H52" s="10">
        <f>IFERROR(ROUND(((D52-E52)/E52)*100,1),"-")</f>
        <v>2.8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98</v>
      </c>
    </row>
    <row r="53" spans="1:16" s="18" customFormat="1" ht="19.5" customHeight="1" x14ac:dyDescent="0.15">
      <c r="A53" s="46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66</v>
      </c>
      <c r="C54" s="7" t="s">
        <v>9</v>
      </c>
      <c r="D54" s="31">
        <f t="shared" si="0"/>
        <v>2730</v>
      </c>
      <c r="E54" s="31">
        <f t="shared" si="0"/>
        <v>2692.8571428571427</v>
      </c>
      <c r="F54" s="3" t="str">
        <f>IF((D54-E54)&lt;0,"↓",IF((D54-E54)&gt;0,"↑",""))</f>
        <v>↑</v>
      </c>
      <c r="G54" s="4">
        <f>ABS(D54-E54)</f>
        <v>37.142857142857338</v>
      </c>
      <c r="H54" s="10">
        <f>IFERROR(ROUND(((D54-E54)/E54)*100,1),"-")</f>
        <v>1.4</v>
      </c>
      <c r="I54" s="13">
        <v>2990</v>
      </c>
      <c r="J54" s="13">
        <v>1500</v>
      </c>
      <c r="K54" s="13">
        <v>2500</v>
      </c>
      <c r="L54" s="13">
        <v>3000</v>
      </c>
      <c r="M54" s="26">
        <v>2990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6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 t="s">
        <v>129</v>
      </c>
    </row>
    <row r="56" spans="1:16" s="8" customFormat="1" ht="19.5" customHeight="1" x14ac:dyDescent="0.15">
      <c r="A56" s="46"/>
      <c r="B56" s="32" t="s">
        <v>67</v>
      </c>
      <c r="C56" s="7" t="s">
        <v>43</v>
      </c>
      <c r="D56" s="31">
        <f t="shared" si="0"/>
        <v>10897.5</v>
      </c>
      <c r="E56" s="31">
        <f t="shared" si="0"/>
        <v>11040</v>
      </c>
      <c r="F56" s="3" t="str">
        <f>IF((D56-E56)&lt;0,"↓",IF((D56-E56)&gt;0,"↑",""))</f>
        <v>↓</v>
      </c>
      <c r="G56" s="4">
        <f>ABS(D56-E56)</f>
        <v>142.5</v>
      </c>
      <c r="H56" s="10">
        <f>IFERROR(ROUND(((D56-E56)/E56)*100,1),"-")</f>
        <v>-1.3</v>
      </c>
      <c r="I56" s="13">
        <v>9900</v>
      </c>
      <c r="J56" s="13">
        <v>12000</v>
      </c>
      <c r="K56" s="13">
        <v>11500</v>
      </c>
      <c r="L56" s="13">
        <v>8900</v>
      </c>
      <c r="M56" s="26">
        <v>9600</v>
      </c>
      <c r="N56" s="26">
        <v>11980</v>
      </c>
      <c r="O56" s="26">
        <v>12500</v>
      </c>
      <c r="P56" s="26">
        <v>10800</v>
      </c>
    </row>
    <row r="57" spans="1:16" s="18" customFormat="1" ht="19.5" customHeight="1" x14ac:dyDescent="0.15">
      <c r="A57" s="46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 t="s">
        <v>117</v>
      </c>
      <c r="O57" s="27"/>
      <c r="P57" s="27" t="s">
        <v>130</v>
      </c>
    </row>
    <row r="58" spans="1:16" s="8" customFormat="1" ht="19.5" customHeight="1" x14ac:dyDescent="0.15">
      <c r="A58" s="46"/>
      <c r="B58" s="32" t="s">
        <v>68</v>
      </c>
      <c r="C58" s="7" t="s">
        <v>10</v>
      </c>
      <c r="D58" s="31">
        <f t="shared" si="0"/>
        <v>1443.75</v>
      </c>
      <c r="E58" s="31">
        <f t="shared" si="0"/>
        <v>1452.8571428571429</v>
      </c>
      <c r="F58" s="3" t="str">
        <f>IF((D58-E58)&lt;0,"↓",IF((D58-E58)&gt;0,"↑",""))</f>
        <v>↓</v>
      </c>
      <c r="G58" s="4">
        <f>ABS(D58-E58)</f>
        <v>9.1071428571428896</v>
      </c>
      <c r="H58" s="10">
        <f>IFERROR(ROUND(((D58-E58)/E58)*100,1),"-")</f>
        <v>-0.6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69</v>
      </c>
      <c r="C60" s="7" t="s">
        <v>30</v>
      </c>
      <c r="D60" s="31">
        <f t="shared" si="0"/>
        <v>10525</v>
      </c>
      <c r="E60" s="31">
        <f t="shared" si="0"/>
        <v>10471.428571428571</v>
      </c>
      <c r="F60" s="3" t="str">
        <f>IF((D60-E60)&lt;0,"↓",IF((D60-E60)&gt;0,"↑",""))</f>
        <v>↑</v>
      </c>
      <c r="G60" s="4">
        <f>ABS(D60-E60)</f>
        <v>53.571428571429351</v>
      </c>
      <c r="H60" s="10">
        <f>IFERROR(ROUND(((D60-E60)/E60)*100,1),"-")</f>
        <v>0.5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7800</v>
      </c>
    </row>
    <row r="61" spans="1:16" s="18" customFormat="1" ht="19.5" customHeight="1" x14ac:dyDescent="0.15">
      <c r="A61" s="52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111</v>
      </c>
      <c r="N61" s="27"/>
      <c r="O61" s="27" t="s">
        <v>124</v>
      </c>
      <c r="P61" s="27"/>
    </row>
    <row r="62" spans="1:16" s="8" customFormat="1" ht="19.5" customHeight="1" x14ac:dyDescent="0.15">
      <c r="A62" s="52"/>
      <c r="B62" s="32" t="s">
        <v>70</v>
      </c>
      <c r="C62" s="7" t="s">
        <v>11</v>
      </c>
      <c r="D62" s="31">
        <f t="shared" si="0"/>
        <v>8147.5</v>
      </c>
      <c r="E62" s="31">
        <f t="shared" si="0"/>
        <v>7468.5714285714284</v>
      </c>
      <c r="F62" s="3" t="str">
        <f>IF((D62-E62)&lt;0,"↓",IF((D62-E62)&gt;0,"↑",""))</f>
        <v>↑</v>
      </c>
      <c r="G62" s="4">
        <f>ABS(D62-E62)</f>
        <v>678.92857142857156</v>
      </c>
      <c r="H62" s="10">
        <f>IFERROR(ROUND(((D62-E62)/E62)*100,1),"-")</f>
        <v>9.1</v>
      </c>
      <c r="I62" s="13">
        <v>12900</v>
      </c>
      <c r="J62" s="13">
        <v>6500</v>
      </c>
      <c r="K62" s="13">
        <v>7800</v>
      </c>
      <c r="L62" s="13">
        <v>6980</v>
      </c>
      <c r="M62" s="26">
        <v>6500</v>
      </c>
      <c r="N62" s="26">
        <v>8500</v>
      </c>
      <c r="O62" s="26">
        <v>7500</v>
      </c>
      <c r="P62" s="26">
        <v>8500</v>
      </c>
    </row>
    <row r="63" spans="1:16" s="18" customFormat="1" ht="19.5" customHeight="1" x14ac:dyDescent="0.15">
      <c r="A63" s="52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112</v>
      </c>
      <c r="N63" s="27" t="s">
        <v>118</v>
      </c>
      <c r="O63" s="27" t="s">
        <v>118</v>
      </c>
      <c r="P63" s="27" t="s">
        <v>118</v>
      </c>
    </row>
    <row r="64" spans="1:16" s="8" customFormat="1" ht="19.5" customHeight="1" x14ac:dyDescent="0.15">
      <c r="A64" s="52"/>
      <c r="B64" s="32" t="s">
        <v>71</v>
      </c>
      <c r="C64" s="7" t="s">
        <v>12</v>
      </c>
      <c r="D64" s="31">
        <f t="shared" si="0"/>
        <v>15937.5</v>
      </c>
      <c r="E64" s="31">
        <f t="shared" si="0"/>
        <v>15871.428571428571</v>
      </c>
      <c r="F64" s="3" t="str">
        <f t="shared" ref="F64:F71" si="1">IF((D64-E64)&lt;0,"↓",IF((D64-E64)&gt;0,"↑",""))</f>
        <v>↑</v>
      </c>
      <c r="G64" s="4">
        <f>ABS(D64-E64)</f>
        <v>66.071428571429351</v>
      </c>
      <c r="H64" s="10">
        <f>IFERROR(ROUND(((D64-E64)/E64)*100,1),"-")</f>
        <v>0.4</v>
      </c>
      <c r="I64" s="13">
        <v>16400</v>
      </c>
      <c r="J64" s="13">
        <v>15800</v>
      </c>
      <c r="K64" s="13">
        <v>14400</v>
      </c>
      <c r="L64" s="13">
        <v>17800</v>
      </c>
      <c r="M64" s="26">
        <v>19900</v>
      </c>
      <c r="N64" s="26">
        <v>17900</v>
      </c>
      <c r="O64" s="26">
        <v>14500</v>
      </c>
      <c r="P64" s="26">
        <v>10800</v>
      </c>
    </row>
    <row r="65" spans="1:16" s="18" customFormat="1" ht="24" customHeight="1" x14ac:dyDescent="0.15">
      <c r="A65" s="53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113</v>
      </c>
      <c r="N65" s="27" t="s">
        <v>119</v>
      </c>
      <c r="O65" s="27"/>
      <c r="P65" s="27" t="s">
        <v>131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3318.875</v>
      </c>
      <c r="E66" s="31">
        <f t="shared" si="0"/>
        <v>3567.5714285714284</v>
      </c>
      <c r="F66" s="3" t="str">
        <f t="shared" si="1"/>
        <v>↓</v>
      </c>
      <c r="G66" s="4">
        <f>ABS(D66-E66)</f>
        <v>248.69642857142844</v>
      </c>
      <c r="H66" s="10">
        <f>IFERROR(ROUND(((D66-E66)/E66)*100,1),"-")</f>
        <v>-7</v>
      </c>
      <c r="I66" s="13">
        <v>1578</v>
      </c>
      <c r="J66" s="13">
        <v>1568</v>
      </c>
      <c r="K66" s="13">
        <v>15535</v>
      </c>
      <c r="L66" s="26">
        <v>1553</v>
      </c>
      <c r="M66" s="26">
        <v>1589</v>
      </c>
      <c r="N66" s="26">
        <v>1589</v>
      </c>
      <c r="O66" s="26">
        <v>1548</v>
      </c>
      <c r="P66" s="26">
        <v>1591</v>
      </c>
    </row>
    <row r="67" spans="1:16" s="18" customFormat="1" ht="19.5" customHeight="1" x14ac:dyDescent="0.15">
      <c r="A67" s="49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9"/>
      <c r="B68" s="32" t="s">
        <v>72</v>
      </c>
      <c r="C68" s="7" t="s">
        <v>14</v>
      </c>
      <c r="D68" s="31">
        <f t="shared" si="0"/>
        <v>1450</v>
      </c>
      <c r="E68" s="31">
        <f t="shared" si="0"/>
        <v>1450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1450</v>
      </c>
      <c r="J68" s="13">
        <v>1450</v>
      </c>
      <c r="K68" s="13">
        <v>1450</v>
      </c>
      <c r="L68" s="26">
        <v>1450</v>
      </c>
      <c r="M68" s="26" t="s">
        <v>83</v>
      </c>
      <c r="N68" s="26" t="s">
        <v>98</v>
      </c>
      <c r="O68" s="26" t="s">
        <v>110</v>
      </c>
      <c r="P68" s="26" t="s">
        <v>110</v>
      </c>
    </row>
    <row r="69" spans="1:16" s="18" customFormat="1" ht="19.5" customHeight="1" x14ac:dyDescent="0.15">
      <c r="A69" s="49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9"/>
      <c r="B70" s="32" t="s">
        <v>73</v>
      </c>
      <c r="C70" s="7" t="s">
        <v>14</v>
      </c>
      <c r="D70" s="31">
        <f t="shared" ref="D70:E70" si="2">AVERAGE(I70:P70)</f>
        <v>1480.375</v>
      </c>
      <c r="E70" s="31">
        <f t="shared" si="2"/>
        <v>1480.7142857142858</v>
      </c>
      <c r="F70" s="3" t="str">
        <f t="shared" si="1"/>
        <v>↓</v>
      </c>
      <c r="G70" s="4">
        <f>ABS(D70-E70)</f>
        <v>0.33928571428577925</v>
      </c>
      <c r="H70" s="10">
        <f>IFERROR(ROUND(((D70-E70)/E70)*100,1),"-")</f>
        <v>0</v>
      </c>
      <c r="I70" s="13">
        <v>1478</v>
      </c>
      <c r="J70" s="13">
        <v>1488</v>
      </c>
      <c r="K70" s="13">
        <v>1463</v>
      </c>
      <c r="L70" s="26">
        <v>1463</v>
      </c>
      <c r="M70" s="26">
        <v>1506</v>
      </c>
      <c r="N70" s="26">
        <v>1496</v>
      </c>
      <c r="O70" s="26">
        <v>1458</v>
      </c>
      <c r="P70" s="26">
        <v>1491</v>
      </c>
    </row>
    <row r="71" spans="1:16" s="18" customFormat="1" ht="19.5" customHeight="1" x14ac:dyDescent="0.15">
      <c r="A71" s="49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9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0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2023-03-30T08:31:50Z</dcterms:modified>
</cp:coreProperties>
</file>