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<sst xmlns="http://schemas.openxmlformats.org/spreadsheetml/2006/main" count="312" uniqueCount="218">
  <si>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</si>
  <si>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</si>
  <si>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</si>
  <si>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</si>
  <si>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</si>
  <si>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</si>
  <si>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</si>
  <si>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</si>
  <si>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</si>
  <si>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</si>
  <si>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</si>
  <si>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</si>
  <si>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</si>
  <si>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</si>
  <si>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</si>
  <si>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</si>
  <si>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</si>
  <si>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</si>
  <si>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</si>
  <si>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</si>
  <si>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</si>
  <si>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</si>
  <si>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</si>
  <si>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</si>
  <si>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</si>
  <si>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</si>
  <si>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</si>
  <si>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</si>
  <si>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</si>
  <si>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</si>
  <si>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</si>
  <si>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</si>
  <si>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</si>
  <si>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</si>
  <si>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</si>
  <si>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</si>
  <si>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</si>
  <si>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</si>
  <si>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</si>
  <si>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</si>
  <si>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</si>
  <si>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</si>
  <si>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</si>
  <si>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</si>
  <si>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</si>
  <si>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</si>
  <si>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</si>
  <si>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</si>
  <si>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</si>
  <si>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</si>
  <si>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</si>
  <si>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</si>
  <si>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</si>
  <si>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</si>
  <si>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</si>
  <si>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</si>
  <si>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</si>
  <si>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</si>
  <si>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</si>
  <si>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</si>
  <si>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</si>
  <si>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</si>
  <si>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</si>
  <si>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</si>
  <si>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</si>
  <si>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</si>
  <si>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</si>
  <si>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</si>
  <si>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</si>
  <si>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</si>
  <si>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</si>
  <si>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</si>
  <si>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</si>
  <si>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</si>
  <si>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</si>
  <si>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</si>
  <si>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</si>
  <si>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</si>
  <si>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</si>
  <si>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</si>
  <si>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</si>
  <si>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</si>
  <si>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</si>
  <si>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</si>
  <si>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</si>
  <si>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</si>
  <si>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4kg</t>
    <phoneticPr fontId="2" type="noConversion"/>
  </si>
  <si>
    <t>-</t>
    <phoneticPr fontId="2" type="noConversion"/>
  </si>
  <si>
    <t>강화쌀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</si>
  <si>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</si>
  <si>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</si>
  <si>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</si>
  <si>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</si>
  <si>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</si>
  <si>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</si>
  <si>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</si>
  <si>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</si>
  <si>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</si>
  <si>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</si>
  <si>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</si>
  <si>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</si>
  <si>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하림</t>
  </si>
  <si>
    <t>행복생생란</t>
  </si>
  <si>
    <t>신선란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</si>
  <si>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</si>
  <si>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</si>
  <si>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</si>
  <si>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</si>
  <si>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</si>
  <si>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</si>
  <si>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</si>
  <si>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</si>
  <si>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</si>
  <si>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</si>
  <si>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</si>
  <si>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</si>
  <si>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</si>
  <si>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</si>
  <si>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</si>
  <si>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</si>
  <si>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</si>
  <si>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</si>
  <si>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</si>
  <si>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</si>
  <si>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</si>
  <si>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</si>
  <si>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</si>
  <si>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</si>
  <si>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중국산</t>
    <phoneticPr fontId="2" type="noConversion"/>
  </si>
  <si>
    <t>56시간저온숙성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</si>
  <si>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</si>
  <si>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</si>
  <si>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</si>
  <si>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</si>
  <si>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</si>
  <si>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</si>
  <si>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1.6kg</t>
    <phoneticPr fontId="2" type="noConversion"/>
  </si>
  <si>
    <t>300g</t>
    <phoneticPr fontId="2" type="noConversion"/>
  </si>
  <si>
    <t>해표1.8L</t>
    <phoneticPr fontId="2" type="noConversion"/>
  </si>
  <si>
    <t>1봉</t>
    <phoneticPr fontId="2" type="noConversion"/>
  </si>
  <si>
    <t>1.5kg</t>
    <phoneticPr fontId="2" type="noConversion"/>
  </si>
  <si>
    <t>백년건강300g</t>
    <phoneticPr fontId="2" type="noConversion"/>
  </si>
  <si>
    <t>100g</t>
    <phoneticPr fontId="2" type="noConversion"/>
  </si>
  <si>
    <t>5입</t>
    <phoneticPr fontId="2" type="noConversion"/>
  </si>
  <si>
    <t>저온숙성56시간</t>
    <phoneticPr fontId="2" type="noConversion"/>
  </si>
  <si>
    <t>1봉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</si>
  <si>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</si>
  <si>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</si>
  <si>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</si>
  <si>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</si>
  <si>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1개</t>
    <phoneticPr fontId="2" type="noConversion"/>
  </si>
  <si>
    <t>해표1.5L</t>
    <phoneticPr fontId="2" type="noConversion"/>
  </si>
  <si>
    <t>풀무원380g</t>
    <phoneticPr fontId="2" type="noConversion"/>
  </si>
  <si>
    <t>모나리자30롤</t>
    <phoneticPr fontId="2" type="noConversion"/>
  </si>
  <si>
    <t>중</t>
    <phoneticPr fontId="2" type="noConversion"/>
  </si>
  <si>
    <t>110g</t>
    <phoneticPr fontId="2" type="noConversion"/>
  </si>
  <si>
    <t>2kg</t>
    <phoneticPr fontId="2" type="noConversion"/>
  </si>
  <si>
    <t>옥수수빵390g</t>
    <phoneticPr fontId="2" type="noConversion"/>
  </si>
  <si>
    <t>1망</t>
    <phoneticPr fontId="2" type="noConversion"/>
  </si>
  <si>
    <t>120g</t>
    <phoneticPr fontId="2" type="noConversion"/>
  </si>
  <si>
    <t>-</t>
    <phoneticPr fontId="2" type="noConversion"/>
  </si>
  <si>
    <t>24+6롤</t>
    <phoneticPr fontId="2" type="noConversion"/>
  </si>
  <si>
    <t>특대</t>
    <phoneticPr fontId="2" type="noConversion"/>
  </si>
  <si>
    <t>하림1.1kg</t>
    <phoneticPr fontId="2" type="noConversion"/>
  </si>
  <si>
    <t>아미노펩타이드극손상샴푸</t>
    <phoneticPr fontId="2" type="noConversion"/>
  </si>
  <si>
    <t>1.8kg</t>
    <phoneticPr fontId="2" type="noConversion"/>
  </si>
  <si>
    <t>1봉</t>
    <phoneticPr fontId="2" type="noConversion"/>
  </si>
  <si>
    <t>2.5kg</t>
    <phoneticPr fontId="2" type="noConversion"/>
  </si>
  <si>
    <t>경기미</t>
    <phoneticPr fontId="2" type="noConversion"/>
  </si>
  <si>
    <t>11월2일</t>
    <phoneticPr fontId="2" type="noConversion"/>
  </si>
  <si>
    <t>안심콩나물220g</t>
    <phoneticPr fontId="2" type="noConversion"/>
  </si>
  <si>
    <t>반마리국산</t>
    <phoneticPr fontId="2" type="noConversion"/>
  </si>
  <si>
    <t>1등급286g</t>
    <phoneticPr fontId="2" type="noConversion"/>
  </si>
  <si>
    <t>한돈478g</t>
    <phoneticPr fontId="2" type="noConversion"/>
  </si>
  <si>
    <t>850g</t>
    <phoneticPr fontId="2" type="noConversion"/>
  </si>
  <si>
    <t>신선특란</t>
    <phoneticPr fontId="2" type="noConversion"/>
  </si>
  <si>
    <t>900g</t>
    <phoneticPr fontId="2" type="noConversion"/>
  </si>
  <si>
    <t>국내산380g</t>
    <phoneticPr fontId="2" type="noConversion"/>
  </si>
  <si>
    <t>1단계800g</t>
    <phoneticPr fontId="2" type="noConversion"/>
  </si>
  <si>
    <t>미장센600ml</t>
    <phoneticPr fontId="2" type="noConversion"/>
  </si>
  <si>
    <t>11월1일</t>
    <phoneticPr fontId="2" type="noConversion"/>
  </si>
  <si>
    <t>400g</t>
    <phoneticPr fontId="2" type="noConversion"/>
  </si>
  <si>
    <t>5개</t>
    <phoneticPr fontId="2" type="noConversion"/>
  </si>
  <si>
    <t>4개</t>
    <phoneticPr fontId="2" type="noConversion"/>
  </si>
  <si>
    <t>꽃등심280g</t>
    <phoneticPr fontId="2" type="noConversion"/>
  </si>
  <si>
    <t>벌집삼겹살702g</t>
    <phoneticPr fontId="2" type="noConversion"/>
  </si>
  <si>
    <t>초란</t>
    <phoneticPr fontId="2" type="noConversion"/>
  </si>
  <si>
    <t>국산250g</t>
    <phoneticPr fontId="2" type="noConversion"/>
  </si>
  <si>
    <t>5입</t>
    <phoneticPr fontId="2" type="noConversion"/>
  </si>
  <si>
    <t>미장센680ml</t>
    <phoneticPr fontId="2" type="noConversion"/>
  </si>
  <si>
    <t>30롤</t>
    <phoneticPr fontId="2" type="noConversion"/>
  </si>
  <si>
    <t>11월3일</t>
    <phoneticPr fontId="2" type="noConversion"/>
  </si>
  <si>
    <t>강화쌀</t>
    <phoneticPr fontId="2" type="noConversion"/>
  </si>
  <si>
    <t>초당600g</t>
    <phoneticPr fontId="2" type="noConversion"/>
  </si>
  <si>
    <t>5개</t>
    <phoneticPr fontId="2" type="noConversion"/>
  </si>
  <si>
    <t>꽃등심미국178g</t>
    <phoneticPr fontId="2" type="noConversion"/>
  </si>
  <si>
    <t>돈육생616g</t>
    <phoneticPr fontId="2" type="noConversion"/>
  </si>
  <si>
    <t>판란</t>
    <phoneticPr fontId="2" type="noConversion"/>
  </si>
  <si>
    <t>100g</t>
    <phoneticPr fontId="2" type="noConversion"/>
  </si>
  <si>
    <t>5입</t>
    <phoneticPr fontId="2" type="noConversion"/>
  </si>
  <si>
    <t>수퍼타이5.5kg</t>
    <phoneticPr fontId="2" type="noConversion"/>
  </si>
  <si>
    <t>애경600ml</t>
    <phoneticPr fontId="2" type="noConversion"/>
  </si>
  <si>
    <t>10월31일</t>
    <phoneticPr fontId="2" type="noConversion"/>
  </si>
  <si>
    <t>중</t>
    <phoneticPr fontId="2" type="noConversion"/>
  </si>
  <si>
    <t>1단</t>
    <phoneticPr fontId="2" type="noConversion"/>
  </si>
  <si>
    <t>한우꽃등심210g</t>
    <phoneticPr fontId="2" type="noConversion"/>
  </si>
  <si>
    <t>한돈588g</t>
    <phoneticPr fontId="2" type="noConversion"/>
  </si>
  <si>
    <t>왕란</t>
    <phoneticPr fontId="2" type="noConversion"/>
  </si>
  <si>
    <t>중국산</t>
    <phoneticPr fontId="2" type="noConversion"/>
  </si>
  <si>
    <t>백설1.8L</t>
    <phoneticPr fontId="2" type="noConversion"/>
  </si>
  <si>
    <t>1.8kg</t>
    <phoneticPr fontId="2" type="noConversion"/>
  </si>
  <si>
    <t>LG 600ml</t>
    <phoneticPr fontId="2" type="noConversion"/>
  </si>
  <si>
    <t>6EA</t>
    <phoneticPr fontId="2" type="noConversion"/>
  </si>
  <si>
    <t>1kg</t>
    <phoneticPr fontId="2" type="noConversion"/>
  </si>
  <si>
    <t>한돈500g</t>
    <phoneticPr fontId="2" type="noConversion"/>
  </si>
  <si>
    <t>고영양모발케어샴푸</t>
    <phoneticPr fontId="2" type="noConversion"/>
  </si>
  <si>
    <t>30롤</t>
    <phoneticPr fontId="2" type="noConversion"/>
  </si>
  <si>
    <t>한돈300g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</si>
</sst>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89</v>
      </c>
      <c r="N2" s="24" t="s">
        <v>90</v>
      </c>
      <c r="O2" s="24" t="s">
        <v>91</v>
      </c>
      <c r="P2" s="23" t="s">
        <v>92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169</v>
      </c>
      <c r="J3" s="12" t="s">
        <v>180</v>
      </c>
      <c r="K3" s="12" t="s">
        <v>191</v>
      </c>
      <c r="L3" s="12" t="s">
        <v>202</v>
      </c>
      <c r="M3" s="25" t="s">
        <v>202</v>
      </c>
      <c r="N3" s="25" t="s">
        <v>202</v>
      </c>
      <c r="O3" s="25" t="s">
        <v>169</v>
      </c>
      <c r="P3" s="25" t="s">
        <v>180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58875</v>
      </c>
      <c r="E4" s="31">
        <f>AVERAGE(J4:Q4)</f>
        <v>59442.857142857145</v>
      </c>
      <c r="F4" s="3" t="str">
        <f>IF((D4-E4)&lt;0,"↓",IF((D4-E4)&gt;0,"↑",""))</f>
        <v>↓</v>
      </c>
      <c r="G4" s="4">
        <f>ABS(D4-E4)</f>
        <v>567.85714285714494</v>
      </c>
      <c r="H4" s="10">
        <f>IFERROR(ROUND(((D4-E4)/E4)*100,1),"-")</f>
        <v>-1</v>
      </c>
      <c r="I4" s="13">
        <v>54900</v>
      </c>
      <c r="J4" s="13">
        <v>69900</v>
      </c>
      <c r="K4" s="13">
        <v>59800</v>
      </c>
      <c r="L4" s="13">
        <v>49800</v>
      </c>
      <c r="M4" s="26">
        <v>53900</v>
      </c>
      <c r="N4" s="26">
        <v>53900</v>
      </c>
      <c r="O4" s="26">
        <v>64000</v>
      </c>
      <c r="P4" s="26">
        <v>64800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31"/>
      <c r="F5" s="15"/>
      <c r="G5" s="16"/>
      <c r="H5" s="17"/>
      <c r="I5" s="19" t="s">
        <v>168</v>
      </c>
      <c r="J5" s="19" t="s">
        <v>88</v>
      </c>
      <c r="K5" s="19" t="s">
        <v>192</v>
      </c>
      <c r="L5" s="19" t="s">
        <v>118</v>
      </c>
      <c r="M5" s="27" t="s">
        <v>93</v>
      </c>
      <c r="N5" s="27" t="s">
        <v>94</v>
      </c>
      <c r="O5" s="27"/>
      <c r="P5" s="27" t="s">
        <v>95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1882.5</v>
      </c>
      <c r="E6" s="31">
        <f t="shared" si="0"/>
        <v>1952.8571428571429</v>
      </c>
      <c r="F6" s="3" t="str">
        <f>IF((D6-E6)&lt;0,"↓",IF((D6-E6)&gt;0,"↑",""))</f>
        <v>↓</v>
      </c>
      <c r="G6" s="4">
        <f>ABS(D6-E6)</f>
        <v>70.35714285714289</v>
      </c>
      <c r="H6" s="10">
        <f>IFERROR(ROUND(((D6-E6)/E6)*100,1),"-")</f>
        <v>-3.6</v>
      </c>
      <c r="I6" s="13">
        <v>1390</v>
      </c>
      <c r="J6" s="13">
        <v>500</v>
      </c>
      <c r="K6" s="13">
        <v>2100</v>
      </c>
      <c r="L6" s="13">
        <v>650</v>
      </c>
      <c r="M6" s="26">
        <v>2470</v>
      </c>
      <c r="N6" s="26">
        <v>2470</v>
      </c>
      <c r="O6" s="26">
        <v>3000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31"/>
      <c r="F7" s="15"/>
      <c r="G7" s="16"/>
      <c r="H7" s="17"/>
      <c r="I7" s="19" t="s">
        <v>170</v>
      </c>
      <c r="J7" s="27" t="s">
        <v>181</v>
      </c>
      <c r="K7" s="27" t="s">
        <v>193</v>
      </c>
      <c r="L7" s="19" t="s">
        <v>137</v>
      </c>
      <c r="M7" s="27" t="s">
        <v>96</v>
      </c>
      <c r="N7" s="27" t="s">
        <v>125</v>
      </c>
      <c r="O7" s="27"/>
      <c r="P7" s="27" t="s">
        <v>133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12940</v>
      </c>
      <c r="E8" s="31">
        <f t="shared" si="0"/>
        <v>13428.571428571429</v>
      </c>
      <c r="F8" s="3" t="str">
        <f>IF((D8-E8)&lt;0,"↓",IF((D8-E8)&gt;0,"↑",""))</f>
        <v>↓</v>
      </c>
      <c r="G8" s="4">
        <f>ABS(D8-E8)</f>
        <v>488.57142857142935</v>
      </c>
      <c r="H8" s="10">
        <f>IFERROR(ROUND(((D8-E8)/E8)*100,1),"-")</f>
        <v>-3.6</v>
      </c>
      <c r="I8" s="13">
        <v>9520</v>
      </c>
      <c r="J8" s="13">
        <v>9900</v>
      </c>
      <c r="K8" s="13">
        <v>11000</v>
      </c>
      <c r="L8" s="13">
        <v>11500</v>
      </c>
      <c r="M8" s="26">
        <v>14600</v>
      </c>
      <c r="N8" s="26">
        <v>14600</v>
      </c>
      <c r="O8" s="26">
        <v>16500</v>
      </c>
      <c r="P8" s="26">
        <v>15900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97</v>
      </c>
      <c r="N9" s="30" t="s">
        <v>131</v>
      </c>
      <c r="O9" s="27"/>
      <c r="P9" s="30"/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5548.75</v>
      </c>
      <c r="E10" s="31">
        <f t="shared" si="0"/>
        <v>5737.1428571428569</v>
      </c>
      <c r="F10" s="3" t="str">
        <f>IF((D10-E10)&lt;0,"↓",IF((D10-E10)&gt;0,"↑",""))</f>
        <v>↓</v>
      </c>
      <c r="G10" s="4">
        <f>ABS(D10-E10)</f>
        <v>188.39285714285688</v>
      </c>
      <c r="H10" s="10">
        <f>IFERROR(ROUND(((D10-E10)/E10)*100,1),"-")</f>
        <v>-3.3</v>
      </c>
      <c r="I10" s="13">
        <v>4230</v>
      </c>
      <c r="J10" s="13">
        <v>3000</v>
      </c>
      <c r="K10" s="13">
        <v>6980</v>
      </c>
      <c r="L10" s="13">
        <v>7500</v>
      </c>
      <c r="M10" s="26">
        <v>6900</v>
      </c>
      <c r="N10" s="26">
        <v>4980</v>
      </c>
      <c r="O10" s="26">
        <v>5000</v>
      </c>
      <c r="P10" s="26">
        <v>5800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31"/>
      <c r="F11" s="15"/>
      <c r="G11" s="16"/>
      <c r="H11" s="17"/>
      <c r="I11" s="19" t="s">
        <v>136</v>
      </c>
      <c r="J11" s="19" t="s">
        <v>182</v>
      </c>
      <c r="K11" s="19" t="s">
        <v>154</v>
      </c>
      <c r="L11" s="19" t="s">
        <v>203</v>
      </c>
      <c r="M11" s="27" t="s">
        <v>123</v>
      </c>
      <c r="N11" s="27" t="s">
        <v>165</v>
      </c>
      <c r="O11" s="27" t="s">
        <v>132</v>
      </c>
      <c r="P11" s="27" t="s">
        <v>210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4821.25</v>
      </c>
      <c r="E12" s="31">
        <f t="shared" si="0"/>
        <v>4997.1428571428569</v>
      </c>
      <c r="F12" s="3" t="str">
        <f>IF((D12-E12)&lt;0,"↓",IF((D12-E12)&gt;0,"↑",""))</f>
        <v>↓</v>
      </c>
      <c r="G12" s="4">
        <f>ABS(D12-E12)</f>
        <v>175.89285714285688</v>
      </c>
      <c r="H12" s="10">
        <f>IFERROR(ROUND(((D12-E12)/E12)*100,1),"-")</f>
        <v>-3.5</v>
      </c>
      <c r="I12" s="13">
        <v>3590</v>
      </c>
      <c r="J12" s="13">
        <v>1500</v>
      </c>
      <c r="K12" s="13">
        <v>1500</v>
      </c>
      <c r="L12" s="13">
        <v>1980</v>
      </c>
      <c r="M12" s="26">
        <v>9200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 t="s">
        <v>166</v>
      </c>
      <c r="P13" s="27" t="s">
        <v>145</v>
      </c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3173.75</v>
      </c>
      <c r="E14" s="31">
        <f t="shared" si="0"/>
        <v>3285.7142857142858</v>
      </c>
      <c r="F14" s="3" t="str">
        <f>IF((D14-E14)&lt;0,"↓",IF((D14-E14)&gt;0,"↑",""))</f>
        <v>↓</v>
      </c>
      <c r="G14" s="4">
        <f>ABS(D14-E14)</f>
        <v>111.96428571428578</v>
      </c>
      <c r="H14" s="10">
        <f>IFERROR(ROUND(((D14-E14)/E14)*100,1),"-")</f>
        <v>-3.4</v>
      </c>
      <c r="I14" s="13">
        <v>2390</v>
      </c>
      <c r="J14" s="13">
        <v>1500</v>
      </c>
      <c r="K14" s="13">
        <v>1000</v>
      </c>
      <c r="L14" s="13">
        <v>2500</v>
      </c>
      <c r="M14" s="26">
        <v>4800</v>
      </c>
      <c r="N14" s="26">
        <v>6480</v>
      </c>
      <c r="O14" s="26">
        <v>3000</v>
      </c>
      <c r="P14" s="26">
        <v>3720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31"/>
      <c r="F15" s="15"/>
      <c r="G15" s="16"/>
      <c r="H15" s="17"/>
      <c r="I15" s="19"/>
      <c r="J15" s="19"/>
      <c r="K15" s="19"/>
      <c r="L15" s="19"/>
      <c r="M15" s="27" t="s">
        <v>119</v>
      </c>
      <c r="N15" s="27"/>
      <c r="O15" s="27"/>
      <c r="P15" s="27"/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7836.25</v>
      </c>
      <c r="E16" s="31">
        <f t="shared" si="0"/>
        <v>8328.5714285714294</v>
      </c>
      <c r="F16" s="3" t="str">
        <f>IF((D16-E16)&lt;0,"↓",IF((D16-E16)&gt;0,"↑",""))</f>
        <v>↓</v>
      </c>
      <c r="G16" s="4">
        <f>ABS(D16-E16)</f>
        <v>492.32142857142935</v>
      </c>
      <c r="H16" s="10">
        <f>IFERROR(ROUND(((D16-E16)/E16)*100,1),"-")</f>
        <v>-5.9</v>
      </c>
      <c r="I16" s="13">
        <v>4390</v>
      </c>
      <c r="J16" s="13">
        <v>4000</v>
      </c>
      <c r="K16" s="13">
        <v>10000</v>
      </c>
      <c r="L16" s="13">
        <v>9000</v>
      </c>
      <c r="M16" s="26">
        <v>9500</v>
      </c>
      <c r="N16" s="26">
        <v>8000</v>
      </c>
      <c r="O16" s="26">
        <v>8900</v>
      </c>
      <c r="P16" s="26">
        <v>8900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 t="s">
        <v>158</v>
      </c>
      <c r="L17" s="19" t="s">
        <v>204</v>
      </c>
      <c r="M17" s="27" t="s">
        <v>98</v>
      </c>
      <c r="N17" s="27" t="s">
        <v>98</v>
      </c>
      <c r="O17" s="27"/>
      <c r="P17" s="27" t="s">
        <v>98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6131.25</v>
      </c>
      <c r="E18" s="31">
        <f t="shared" si="0"/>
        <v>6751.4285714285716</v>
      </c>
      <c r="F18" s="3" t="str">
        <f>IF((D18-E18)&lt;0,"↓",IF((D18-E18)&gt;0,"↑",""))</f>
        <v>↓</v>
      </c>
      <c r="G18" s="4">
        <f>ABS(D18-E18)</f>
        <v>620.17857142857156</v>
      </c>
      <c r="H18" s="10">
        <f>IFERROR(ROUND(((D18-E18)/E18)*100,1),"-")</f>
        <v>-9.1999999999999993</v>
      </c>
      <c r="I18" s="13">
        <v>1790</v>
      </c>
      <c r="J18" s="13">
        <v>5000</v>
      </c>
      <c r="K18" s="13">
        <v>9900</v>
      </c>
      <c r="L18" s="13">
        <v>1500</v>
      </c>
      <c r="M18" s="26">
        <v>9900</v>
      </c>
      <c r="N18" s="26">
        <v>8980</v>
      </c>
      <c r="O18" s="26">
        <v>5000</v>
      </c>
      <c r="P18" s="26">
        <v>6980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31"/>
      <c r="F19" s="15"/>
      <c r="G19" s="16"/>
      <c r="H19" s="17"/>
      <c r="I19" s="20" t="s">
        <v>150</v>
      </c>
      <c r="J19" s="20" t="s">
        <v>183</v>
      </c>
      <c r="K19" s="20" t="s">
        <v>194</v>
      </c>
      <c r="L19" s="20"/>
      <c r="M19" s="28" t="s">
        <v>212</v>
      </c>
      <c r="N19" s="28" t="s">
        <v>146</v>
      </c>
      <c r="O19" s="28" t="s">
        <v>99</v>
      </c>
      <c r="P19" s="28" t="s">
        <v>100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5108.75</v>
      </c>
      <c r="E20" s="31">
        <f t="shared" si="0"/>
        <v>5624.2857142857147</v>
      </c>
      <c r="F20" s="3" t="str">
        <f>IF((D20-E20)&lt;0,"↓",IF((D20-E20)&gt;0,"↑",""))</f>
        <v>↓</v>
      </c>
      <c r="G20" s="4">
        <f>ABS(D20-E20)</f>
        <v>515.53571428571468</v>
      </c>
      <c r="H20" s="10">
        <f>IFERROR(ROUND(((D20-E20)/E20)*100,1),"-")</f>
        <v>-9.1999999999999993</v>
      </c>
      <c r="I20" s="13">
        <v>1500</v>
      </c>
      <c r="J20" s="13">
        <v>4000</v>
      </c>
      <c r="K20" s="13">
        <v>4000</v>
      </c>
      <c r="L20" s="13">
        <v>4000</v>
      </c>
      <c r="M20" s="26">
        <v>6980</v>
      </c>
      <c r="N20" s="26">
        <v>3990</v>
      </c>
      <c r="O20" s="26">
        <v>7500</v>
      </c>
      <c r="P20" s="26">
        <v>8900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31"/>
      <c r="F21" s="15"/>
      <c r="G21" s="16"/>
      <c r="H21" s="17"/>
      <c r="I21" s="19" t="s">
        <v>171</v>
      </c>
      <c r="J21" s="19"/>
      <c r="K21" s="19"/>
      <c r="L21" s="19"/>
      <c r="M21" s="27" t="s">
        <v>162</v>
      </c>
      <c r="N21" s="27"/>
      <c r="O21" s="27" t="s">
        <v>162</v>
      </c>
      <c r="P21" s="27" t="s">
        <v>162</v>
      </c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8111.25</v>
      </c>
      <c r="E22" s="31">
        <f t="shared" si="0"/>
        <v>8571.4285714285706</v>
      </c>
      <c r="F22" s="3" t="str">
        <f>IF((D22-E22)&lt;0,"↓",IF((D22-E22)&gt;0,"↑",""))</f>
        <v>↓</v>
      </c>
      <c r="G22" s="4">
        <f>ABS(D22-E22)</f>
        <v>460.17857142857065</v>
      </c>
      <c r="H22" s="10">
        <f>IFERROR(ROUND(((D22-E22)/E22)*100,1),"-")</f>
        <v>-5.4</v>
      </c>
      <c r="I22" s="13">
        <v>4890</v>
      </c>
      <c r="J22" s="13">
        <v>3800</v>
      </c>
      <c r="K22" s="13">
        <v>1500</v>
      </c>
      <c r="L22" s="13">
        <v>7900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31"/>
      <c r="F23" s="15"/>
      <c r="G23" s="16"/>
      <c r="H23" s="17"/>
      <c r="I23" s="21" t="s">
        <v>137</v>
      </c>
      <c r="J23" s="21" t="s">
        <v>155</v>
      </c>
      <c r="K23" s="21" t="s">
        <v>159</v>
      </c>
      <c r="L23" s="21" t="s">
        <v>141</v>
      </c>
      <c r="M23" s="29"/>
      <c r="N23" s="29"/>
      <c r="O23" s="29" t="s">
        <v>149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42389.125</v>
      </c>
      <c r="E24" s="31">
        <f t="shared" si="0"/>
        <v>45668.571428571428</v>
      </c>
      <c r="F24" s="3" t="str">
        <f>IF((D24-E24)&lt;0,"↓",IF((D24-E24)&gt;0,"↑",""))</f>
        <v>↓</v>
      </c>
      <c r="G24" s="4">
        <f>ABS(D24-E24)</f>
        <v>3279.4464285714275</v>
      </c>
      <c r="H24" s="10">
        <f>IFERROR(ROUND(((D24-E24)/E24)*100,1),"-")</f>
        <v>-7.2</v>
      </c>
      <c r="I24" s="13">
        <v>19433</v>
      </c>
      <c r="J24" s="13">
        <v>11200</v>
      </c>
      <c r="K24" s="13">
        <v>7080</v>
      </c>
      <c r="L24" s="13">
        <v>18900</v>
      </c>
      <c r="M24" s="26">
        <v>72100</v>
      </c>
      <c r="N24" s="26">
        <v>68900</v>
      </c>
      <c r="O24" s="26">
        <v>67000</v>
      </c>
      <c r="P24" s="26">
        <v>74500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31"/>
      <c r="F25" s="15"/>
      <c r="G25" s="16"/>
      <c r="H25" s="17"/>
      <c r="I25" s="19" t="s">
        <v>172</v>
      </c>
      <c r="J25" s="19" t="s">
        <v>184</v>
      </c>
      <c r="K25" s="19" t="s">
        <v>195</v>
      </c>
      <c r="L25" s="19" t="s">
        <v>205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17234</v>
      </c>
      <c r="E26" s="31">
        <f t="shared" si="0"/>
        <v>17131</v>
      </c>
      <c r="F26" s="3" t="str">
        <f>IF((D26-E26)&lt;0,"↓",IF((D26-E26)&gt;0,"↑",""))</f>
        <v>↑</v>
      </c>
      <c r="G26" s="4">
        <f>ABS(D26-E26)</f>
        <v>103</v>
      </c>
      <c r="H26" s="10">
        <f>IFERROR(ROUND(((D26-E26)/E26)*100,1),"-")</f>
        <v>0.6</v>
      </c>
      <c r="I26" s="26">
        <v>17955</v>
      </c>
      <c r="J26" s="13">
        <v>22113</v>
      </c>
      <c r="K26" s="13">
        <v>9140</v>
      </c>
      <c r="L26" s="13">
        <v>16464</v>
      </c>
      <c r="M26" s="26">
        <v>21900</v>
      </c>
      <c r="N26" s="26">
        <v>15800</v>
      </c>
      <c r="O26" s="26">
        <v>20600</v>
      </c>
      <c r="P26" s="26">
        <v>13900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31"/>
      <c r="F27" s="15"/>
      <c r="G27" s="16"/>
      <c r="H27" s="17"/>
      <c r="I27" s="27" t="s">
        <v>173</v>
      </c>
      <c r="J27" s="19" t="s">
        <v>185</v>
      </c>
      <c r="K27" s="19" t="s">
        <v>196</v>
      </c>
      <c r="L27" s="19" t="s">
        <v>206</v>
      </c>
      <c r="M27" s="27" t="s">
        <v>124</v>
      </c>
      <c r="N27" s="27" t="s">
        <v>124</v>
      </c>
      <c r="O27" s="27" t="s">
        <v>214</v>
      </c>
      <c r="P27" s="27" t="s">
        <v>217</v>
      </c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9012.5</v>
      </c>
      <c r="E28" s="31">
        <f t="shared" si="0"/>
        <v>9208.5714285714294</v>
      </c>
      <c r="F28" s="3" t="str">
        <f>IF((D28-E28)&lt;0,"↓",IF((D28-E28)&gt;0,"↑",""))</f>
        <v>↓</v>
      </c>
      <c r="G28" s="4">
        <f>ABS(D28-E28)</f>
        <v>196.07142857142935</v>
      </c>
      <c r="H28" s="10">
        <f>IFERROR(ROUND(((D28-E28)/E28)*100,1),"-")</f>
        <v>-2.1</v>
      </c>
      <c r="I28" s="26">
        <v>7640</v>
      </c>
      <c r="J28" s="13">
        <v>7000</v>
      </c>
      <c r="K28" s="13">
        <v>7000</v>
      </c>
      <c r="L28" s="13">
        <v>7000</v>
      </c>
      <c r="M28" s="26">
        <v>10480</v>
      </c>
      <c r="N28" s="26">
        <v>12500</v>
      </c>
      <c r="O28" s="26">
        <v>7500</v>
      </c>
      <c r="P28" s="26">
        <v>12980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31"/>
      <c r="F29" s="15"/>
      <c r="G29" s="16"/>
      <c r="H29" s="17"/>
      <c r="I29" s="27" t="s">
        <v>174</v>
      </c>
      <c r="J29" s="19"/>
      <c r="K29" s="19"/>
      <c r="L29" s="19"/>
      <c r="M29" s="27" t="s">
        <v>163</v>
      </c>
      <c r="N29" s="27" t="s">
        <v>147</v>
      </c>
      <c r="O29" s="27"/>
      <c r="P29" s="27" t="s">
        <v>101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7465</v>
      </c>
      <c r="E30" s="31">
        <f t="shared" si="0"/>
        <v>7390</v>
      </c>
      <c r="F30" s="3" t="str">
        <f>IF((D30-E30)&lt;0,"↓",IF((D30-E30)&gt;0,"↑",""))</f>
        <v>↑</v>
      </c>
      <c r="G30" s="4">
        <f>ABS(D30-E30)</f>
        <v>75</v>
      </c>
      <c r="H30" s="10">
        <f>IFERROR(ROUND(((D30-E30)/E30)*100,1),"-")</f>
        <v>1</v>
      </c>
      <c r="I30" s="26">
        <v>7990</v>
      </c>
      <c r="J30" s="13">
        <v>5000</v>
      </c>
      <c r="K30" s="13">
        <v>5680</v>
      </c>
      <c r="L30" s="13">
        <v>8900</v>
      </c>
      <c r="M30" s="26">
        <v>6990</v>
      </c>
      <c r="N30" s="26">
        <v>7480</v>
      </c>
      <c r="O30" s="26">
        <v>7780</v>
      </c>
      <c r="P30" s="26">
        <v>9900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31"/>
      <c r="F31" s="15"/>
      <c r="G31" s="16"/>
      <c r="H31" s="17"/>
      <c r="I31" s="27" t="s">
        <v>175</v>
      </c>
      <c r="J31" s="19" t="s">
        <v>186</v>
      </c>
      <c r="K31" s="19" t="s">
        <v>197</v>
      </c>
      <c r="L31" s="19" t="s">
        <v>207</v>
      </c>
      <c r="M31" s="27" t="s">
        <v>102</v>
      </c>
      <c r="N31" s="27" t="s">
        <v>148</v>
      </c>
      <c r="O31" s="27"/>
      <c r="P31" s="27" t="s">
        <v>103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1613.75</v>
      </c>
      <c r="E32" s="31">
        <f t="shared" si="0"/>
        <v>1467.1428571428571</v>
      </c>
      <c r="F32" s="3" t="str">
        <f>IF((D32-E32)&lt;0,"↓",IF((D32-E32)&gt;0,"↑",""))</f>
        <v>↑</v>
      </c>
      <c r="G32" s="4">
        <f>ABS(D32-E32)</f>
        <v>146.60714285714289</v>
      </c>
      <c r="H32" s="10">
        <f>IFERROR(ROUND(((D32-E32)/E32)*100,1),"-")</f>
        <v>10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99</v>
      </c>
      <c r="N33" s="28" t="s">
        <v>99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3091.25</v>
      </c>
      <c r="E34" s="31">
        <f t="shared" si="0"/>
        <v>3191.4285714285716</v>
      </c>
      <c r="F34" s="3" t="str">
        <f>IF((D34-E34)&lt;0,"↓",IF((D34-E34)&gt;0,"↑",""))</f>
        <v>↓</v>
      </c>
      <c r="G34" s="4">
        <f>ABS(D34-E34)</f>
        <v>100.17857142857156</v>
      </c>
      <c r="H34" s="10">
        <f>IFERROR(ROUND(((D34-E34)/E34)*100,1),"-")</f>
        <v>-3.1</v>
      </c>
      <c r="I34" s="13">
        <v>2390</v>
      </c>
      <c r="J34" s="13">
        <v>5000</v>
      </c>
      <c r="K34" s="13">
        <v>350</v>
      </c>
      <c r="L34" s="13">
        <v>350</v>
      </c>
      <c r="M34" s="26">
        <v>3490</v>
      </c>
      <c r="N34" s="26">
        <v>4280</v>
      </c>
      <c r="O34" s="26">
        <v>4890</v>
      </c>
      <c r="P34" s="26">
        <v>3980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31"/>
      <c r="F35" s="15"/>
      <c r="G35" s="16"/>
      <c r="H35" s="17"/>
      <c r="I35" s="19" t="s">
        <v>176</v>
      </c>
      <c r="J35" s="19" t="s">
        <v>156</v>
      </c>
      <c r="K35" s="19" t="s">
        <v>198</v>
      </c>
      <c r="L35" s="19" t="s">
        <v>142</v>
      </c>
      <c r="M35" s="27" t="s">
        <v>213</v>
      </c>
      <c r="N35" s="27" t="s">
        <v>139</v>
      </c>
      <c r="O35" s="27" t="s">
        <v>126</v>
      </c>
      <c r="P35" s="26" t="s">
        <v>104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20046.25</v>
      </c>
      <c r="E36" s="31">
        <f t="shared" si="0"/>
        <v>21482.857142857141</v>
      </c>
      <c r="F36" s="3" t="str">
        <f>IF((D36-E36)&lt;0,"↓",IF((D36-E36)&gt;0,"↑",""))</f>
        <v>↓</v>
      </c>
      <c r="G36" s="4">
        <f>ABS(D36-E36)</f>
        <v>1436.6071428571413</v>
      </c>
      <c r="H36" s="10">
        <f>IFERROR(ROUND(((D36-E36)/E36)*100,1),"-")</f>
        <v>-6.7</v>
      </c>
      <c r="I36" s="13">
        <v>9990</v>
      </c>
      <c r="J36" s="13">
        <v>14500</v>
      </c>
      <c r="K36" s="13">
        <v>9800</v>
      </c>
      <c r="L36" s="13">
        <v>9900</v>
      </c>
      <c r="M36" s="26">
        <v>14000</v>
      </c>
      <c r="N36" s="26">
        <v>35880</v>
      </c>
      <c r="O36" s="26">
        <v>29500</v>
      </c>
      <c r="P36" s="26">
        <v>36800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177</v>
      </c>
      <c r="J37" s="20" t="s">
        <v>187</v>
      </c>
      <c r="K37" s="20" t="s">
        <v>128</v>
      </c>
      <c r="L37" s="27" t="s">
        <v>208</v>
      </c>
      <c r="M37" s="28" t="s">
        <v>105</v>
      </c>
      <c r="N37" s="28" t="s">
        <v>106</v>
      </c>
      <c r="O37" s="28"/>
      <c r="P37" s="28" t="s">
        <v>134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10900</v>
      </c>
      <c r="E38" s="31">
        <f t="shared" si="0"/>
        <v>10900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10000</v>
      </c>
      <c r="L38" s="13">
        <v>9000</v>
      </c>
      <c r="M38" s="26">
        <v>9800</v>
      </c>
      <c r="N38" s="26">
        <v>11200</v>
      </c>
      <c r="O38" s="26">
        <v>11800</v>
      </c>
      <c r="P38" s="26">
        <v>15500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107</v>
      </c>
      <c r="N39" s="28" t="s">
        <v>107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6231.25</v>
      </c>
      <c r="E40" s="31">
        <f t="shared" si="0"/>
        <v>6324.2857142857147</v>
      </c>
      <c r="F40" s="3" t="str">
        <f>IF((D40-E40)&lt;0,"↓",IF((D40-E40)&gt;0,"↑",""))</f>
        <v>↓</v>
      </c>
      <c r="G40" s="4">
        <f>ABS(D40-E40)</f>
        <v>93.035714285714675</v>
      </c>
      <c r="H40" s="10">
        <f>IFERROR(ROUND(((D40-E40)/E40)*100,1),"-")</f>
        <v>-1.5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6450</v>
      </c>
      <c r="P40" s="26">
        <v>6900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108</v>
      </c>
      <c r="N41" s="27" t="s">
        <v>108</v>
      </c>
      <c r="O41" s="27"/>
      <c r="P41" s="27" t="s">
        <v>108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1893.75</v>
      </c>
      <c r="E42" s="31">
        <f t="shared" si="0"/>
        <v>1895.7142857142858</v>
      </c>
      <c r="F42" s="3" t="str">
        <f>IF((D42-E42)&lt;0,"↓",IF((D42-E42)&gt;0,"↑",""))</f>
        <v>↓</v>
      </c>
      <c r="G42" s="4">
        <f>ABS(D42-E42)</f>
        <v>1.9642857142857792</v>
      </c>
      <c r="H42" s="10">
        <f>IFERROR(ROUND(((D42-E42)/E42)*100,1),"-")</f>
        <v>-0.1</v>
      </c>
      <c r="I42" s="13">
        <v>1880</v>
      </c>
      <c r="J42" s="13">
        <v>2200</v>
      </c>
      <c r="K42" s="13">
        <v>1600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108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8130</v>
      </c>
      <c r="E44" s="31">
        <f t="shared" si="0"/>
        <v>8220</v>
      </c>
      <c r="F44" s="3" t="str">
        <f>IF((D44-E44)&lt;0,"↓",IF((D44-E44)&gt;0,"↑",""))</f>
        <v>↓</v>
      </c>
      <c r="G44" s="4">
        <f>ABS(D44-E44)</f>
        <v>90</v>
      </c>
      <c r="H44" s="10">
        <f>IFERROR(ROUND(((D44-E44)/E44)*100,1),"-")</f>
        <v>-1.1000000000000001</v>
      </c>
      <c r="I44" s="13">
        <v>7500</v>
      </c>
      <c r="J44" s="13">
        <v>10500</v>
      </c>
      <c r="K44" s="13">
        <v>8980</v>
      </c>
      <c r="L44" s="13">
        <v>8980</v>
      </c>
      <c r="M44" s="26">
        <v>10900</v>
      </c>
      <c r="N44" s="26">
        <v>5180</v>
      </c>
      <c r="O44" s="26">
        <v>7020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31"/>
      <c r="F45" s="15"/>
      <c r="G45" s="16"/>
      <c r="H45" s="17"/>
      <c r="I45" s="19" t="s">
        <v>151</v>
      </c>
      <c r="J45" s="27" t="s">
        <v>138</v>
      </c>
      <c r="K45" s="27" t="s">
        <v>138</v>
      </c>
      <c r="L45" s="27" t="s">
        <v>209</v>
      </c>
      <c r="M45" s="27" t="s">
        <v>130</v>
      </c>
      <c r="N45" s="27" t="s">
        <v>109</v>
      </c>
      <c r="O45" s="27" t="s">
        <v>109</v>
      </c>
      <c r="P45" s="27" t="s">
        <v>109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110</v>
      </c>
      <c r="N47" s="27" t="s">
        <v>110</v>
      </c>
      <c r="O47" s="27" t="s">
        <v>110</v>
      </c>
      <c r="P47" s="27" t="s">
        <v>127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4175</v>
      </c>
      <c r="E48" s="31">
        <f t="shared" si="0"/>
        <v>4185.7142857142853</v>
      </c>
      <c r="F48" s="3" t="str">
        <f>IF((D48-E48)&lt;0,"↓",IF((D48-E48)&gt;0,"↑",""))</f>
        <v>↓</v>
      </c>
      <c r="G48" s="4">
        <f>ABS(D48-E48)</f>
        <v>10.714285714285325</v>
      </c>
      <c r="H48" s="10">
        <f>IFERROR(ROUND(((D48-E48)/E48)*100,1),"-")</f>
        <v>-0.3</v>
      </c>
      <c r="I48" s="13">
        <v>4100</v>
      </c>
      <c r="J48" s="13">
        <v>4500</v>
      </c>
      <c r="K48" s="13">
        <v>4150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31"/>
      <c r="F49" s="15"/>
      <c r="G49" s="16"/>
      <c r="H49" s="17"/>
      <c r="I49" s="22" t="s">
        <v>85</v>
      </c>
      <c r="J49" s="19" t="s">
        <v>188</v>
      </c>
      <c r="K49" s="19" t="s">
        <v>199</v>
      </c>
      <c r="L49" s="19" t="s">
        <v>143</v>
      </c>
      <c r="M49" s="27" t="s">
        <v>100</v>
      </c>
      <c r="N49" s="27" t="s">
        <v>100</v>
      </c>
      <c r="O49" s="27" t="s">
        <v>100</v>
      </c>
      <c r="P49" s="27" t="s">
        <v>100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2766.25</v>
      </c>
      <c r="E50" s="31">
        <f t="shared" si="0"/>
        <v>2762.8571428571427</v>
      </c>
      <c r="F50" s="3" t="str">
        <f>IF((D50-E50)&lt;0,"↓",IF((D50-E50)&gt;0,"↑",""))</f>
        <v>↑</v>
      </c>
      <c r="G50" s="4">
        <f>ABS(D50-E50)</f>
        <v>3.3928571428573377</v>
      </c>
      <c r="H50" s="10">
        <f>IFERROR(ROUND(((D50-E50)/E50)*100,1),"-")</f>
        <v>0.1</v>
      </c>
      <c r="I50" s="26">
        <v>2790</v>
      </c>
      <c r="J50" s="13">
        <v>2650</v>
      </c>
      <c r="K50" s="13">
        <v>2590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31"/>
      <c r="F51" s="15"/>
      <c r="G51" s="16"/>
      <c r="H51" s="17"/>
      <c r="I51" s="13" t="s">
        <v>122</v>
      </c>
      <c r="J51" s="27" t="s">
        <v>157</v>
      </c>
      <c r="K51" s="19" t="s">
        <v>129</v>
      </c>
      <c r="L51" s="19" t="s">
        <v>144</v>
      </c>
      <c r="M51" s="27" t="s">
        <v>111</v>
      </c>
      <c r="N51" s="27" t="s">
        <v>111</v>
      </c>
      <c r="O51" s="27" t="s">
        <v>111</v>
      </c>
      <c r="P51" s="27" t="s">
        <v>111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20180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1180</v>
      </c>
      <c r="H52" s="10">
        <f>IFERROR(ROUND(((D52-E52)/E52)*100,1),"-")</f>
        <v>6.2</v>
      </c>
      <c r="I52" s="13">
        <v>24900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31"/>
      <c r="F53" s="15"/>
      <c r="G53" s="16"/>
      <c r="H53" s="17"/>
      <c r="I53" s="13" t="s">
        <v>178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2747.5</v>
      </c>
      <c r="E54" s="31">
        <f t="shared" si="0"/>
        <v>2497.1428571428573</v>
      </c>
      <c r="F54" s="3" t="str">
        <f>IF((D54-E54)&lt;0,"↓",IF((D54-E54)&gt;0,"↑",""))</f>
        <v>↑</v>
      </c>
      <c r="G54" s="4">
        <f>ABS(D54-E54)</f>
        <v>250.35714285714266</v>
      </c>
      <c r="H54" s="10">
        <f>IFERROR(ROUND(((D54-E54)/E54)*100,1),"-")</f>
        <v>10</v>
      </c>
      <c r="I54" s="13">
        <v>4500</v>
      </c>
      <c r="J54" s="13">
        <v>2500</v>
      </c>
      <c r="K54" s="13">
        <v>2500</v>
      </c>
      <c r="L54" s="13">
        <v>2500</v>
      </c>
      <c r="M54" s="26">
        <v>2600</v>
      </c>
      <c r="N54" s="26">
        <v>2180</v>
      </c>
      <c r="O54" s="26">
        <v>2600</v>
      </c>
      <c r="P54" s="26">
        <v>2600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31"/>
      <c r="F55" s="15"/>
      <c r="G55" s="16"/>
      <c r="H55" s="17"/>
      <c r="I55" s="13" t="s">
        <v>152</v>
      </c>
      <c r="J55" s="19"/>
      <c r="K55" s="19"/>
      <c r="L55" s="19"/>
      <c r="M55" s="27" t="s">
        <v>120</v>
      </c>
      <c r="N55" s="27" t="s">
        <v>120</v>
      </c>
      <c r="O55" s="27"/>
      <c r="P55" s="27" t="s">
        <v>96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13341.25</v>
      </c>
      <c r="E56" s="31">
        <f t="shared" si="0"/>
        <v>13254.285714285714</v>
      </c>
      <c r="F56" s="3" t="str">
        <f>IF((D56-E56)&lt;0,"↓",IF((D56-E56)&gt;0,"↑",""))</f>
        <v>↑</v>
      </c>
      <c r="G56" s="4">
        <f>ABS(D56-E56)</f>
        <v>86.964285714286234</v>
      </c>
      <c r="H56" s="10">
        <f>IFERROR(ROUND(((D56-E56)/E56)*100,1),"-")</f>
        <v>0.7</v>
      </c>
      <c r="I56" s="13">
        <v>13950</v>
      </c>
      <c r="J56" s="13">
        <v>13500</v>
      </c>
      <c r="K56" s="13">
        <v>7200</v>
      </c>
      <c r="L56" s="13">
        <v>11200</v>
      </c>
      <c r="M56" s="26">
        <v>18300</v>
      </c>
      <c r="N56" s="26">
        <v>18300</v>
      </c>
      <c r="O56" s="26">
        <v>13800</v>
      </c>
      <c r="P56" s="26">
        <v>10480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11005</v>
      </c>
      <c r="E60" s="31">
        <f t="shared" si="0"/>
        <v>11020</v>
      </c>
      <c r="F60" s="3" t="str">
        <f>IF((D60-E60)&lt;0,"↓",IF((D60-E60)&gt;0,"↑",""))</f>
        <v>↓</v>
      </c>
      <c r="G60" s="4">
        <f>ABS(D60-E60)</f>
        <v>15</v>
      </c>
      <c r="H60" s="10">
        <f>IFERROR(ROUND(((D60-E60)/E60)*100,1),"-")</f>
        <v>-0.1</v>
      </c>
      <c r="I60" s="13">
        <v>10900</v>
      </c>
      <c r="J60" s="13">
        <v>7500</v>
      </c>
      <c r="K60" s="13">
        <v>8650</v>
      </c>
      <c r="L60" s="13">
        <v>12500</v>
      </c>
      <c r="M60" s="26">
        <v>8790</v>
      </c>
      <c r="N60" s="26">
        <v>12900</v>
      </c>
      <c r="O60" s="26">
        <v>18500</v>
      </c>
      <c r="P60" s="26">
        <v>8300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31"/>
      <c r="F61" s="15"/>
      <c r="G61" s="16"/>
      <c r="H61" s="17"/>
      <c r="I61" s="19" t="s">
        <v>86</v>
      </c>
      <c r="J61" s="19" t="s">
        <v>140</v>
      </c>
      <c r="K61" s="27" t="s">
        <v>200</v>
      </c>
      <c r="L61" s="19" t="s">
        <v>210</v>
      </c>
      <c r="M61" s="27"/>
      <c r="N61" s="27"/>
      <c r="O61" s="27"/>
      <c r="P61" s="27" t="s">
        <v>167</v>
      </c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10867.5</v>
      </c>
      <c r="E62" s="31">
        <f t="shared" si="0"/>
        <v>10577.142857142857</v>
      </c>
      <c r="F62" s="3" t="str">
        <f>IF((D62-E62)&lt;0,"↓",IF((D62-E62)&gt;0,"↑",""))</f>
        <v>↑</v>
      </c>
      <c r="G62" s="4">
        <f>ABS(D62-E62)</f>
        <v>290.35714285714312</v>
      </c>
      <c r="H62" s="10">
        <f>IFERROR(ROUND(((D62-E62)/E62)*100,1),"-")</f>
        <v>2.7</v>
      </c>
      <c r="I62" s="13">
        <v>12900</v>
      </c>
      <c r="J62" s="13">
        <v>7980</v>
      </c>
      <c r="K62" s="13">
        <v>4680</v>
      </c>
      <c r="L62" s="13">
        <v>7480</v>
      </c>
      <c r="M62" s="26">
        <v>16200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31"/>
      <c r="F63" s="15"/>
      <c r="G63" s="16"/>
      <c r="H63" s="17"/>
      <c r="I63" s="19" t="s">
        <v>179</v>
      </c>
      <c r="J63" s="13" t="s">
        <v>189</v>
      </c>
      <c r="K63" s="19" t="s">
        <v>201</v>
      </c>
      <c r="L63" s="19" t="s">
        <v>211</v>
      </c>
      <c r="M63" s="27" t="s">
        <v>164</v>
      </c>
      <c r="N63" s="27" t="s">
        <v>112</v>
      </c>
      <c r="O63" s="27" t="s">
        <v>215</v>
      </c>
      <c r="P63" s="27" t="s">
        <v>135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17318.75</v>
      </c>
      <c r="E64" s="31">
        <f t="shared" si="0"/>
        <v>18085.714285714286</v>
      </c>
      <c r="F64" s="3" t="str">
        <f t="shared" ref="F64:F71" si="1">IF((D64-E64)&lt;0,"↓",IF((D64-E64)&gt;0,"↑",""))</f>
        <v>↓</v>
      </c>
      <c r="G64" s="4">
        <f>ABS(D64-E64)</f>
        <v>766.96428571428623</v>
      </c>
      <c r="H64" s="10">
        <f>IFERROR(ROUND(((D64-E64)/E64)*100,1),"-")</f>
        <v>-4.2</v>
      </c>
      <c r="I64" s="13">
        <v>11950</v>
      </c>
      <c r="J64" s="13">
        <v>11900</v>
      </c>
      <c r="K64" s="13">
        <v>15800</v>
      </c>
      <c r="L64" s="13">
        <v>15900</v>
      </c>
      <c r="M64" s="26">
        <v>24880</v>
      </c>
      <c r="N64" s="26">
        <v>17070</v>
      </c>
      <c r="O64" s="26">
        <v>15700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153</v>
      </c>
      <c r="J65" s="13" t="s">
        <v>190</v>
      </c>
      <c r="K65" s="19"/>
      <c r="L65" s="19" t="s">
        <v>161</v>
      </c>
      <c r="M65" s="27" t="s">
        <v>113</v>
      </c>
      <c r="N65" s="27" t="s">
        <v>113</v>
      </c>
      <c r="O65" s="27" t="s">
        <v>216</v>
      </c>
      <c r="P65" s="27" t="s">
        <v>113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1587.3333333333333</v>
      </c>
      <c r="E66" s="31">
        <f t="shared" si="0"/>
        <v>1587.3333333333333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87</v>
      </c>
      <c r="J66" s="13">
        <v>1568</v>
      </c>
      <c r="K66" s="13">
        <v>1579</v>
      </c>
      <c r="L66" s="26" t="s">
        <v>87</v>
      </c>
      <c r="M66" s="26">
        <v>1585</v>
      </c>
      <c r="N66" s="26">
        <v>1568</v>
      </c>
      <c r="O66" s="26">
        <v>1629</v>
      </c>
      <c r="P66" s="26">
        <v>1595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114</v>
      </c>
      <c r="N67" s="27" t="s">
        <v>121</v>
      </c>
      <c r="O67" s="27" t="s">
        <v>115</v>
      </c>
      <c r="P67" s="27" t="s">
        <v>116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1595.4</v>
      </c>
      <c r="E68" s="31">
        <f t="shared" si="0"/>
        <v>1595.4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87</v>
      </c>
      <c r="J68" s="13">
        <v>1549</v>
      </c>
      <c r="K68" s="13">
        <v>1578</v>
      </c>
      <c r="L68" s="26" t="s">
        <v>87</v>
      </c>
      <c r="M68" s="26">
        <v>1550</v>
      </c>
      <c r="N68" s="26">
        <v>1650</v>
      </c>
      <c r="O68" s="26">
        <v>1650</v>
      </c>
      <c r="P68" s="26" t="s">
        <v>160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114</v>
      </c>
      <c r="N69" s="27" t="s">
        <v>121</v>
      </c>
      <c r="O69" s="27" t="s">
        <v>115</v>
      </c>
      <c r="P69" s="27"/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1852.1666666666667</v>
      </c>
      <c r="E70" s="31">
        <f t="shared" si="2"/>
        <v>1852.1666666666667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87</v>
      </c>
      <c r="J70" s="13">
        <v>1885</v>
      </c>
      <c r="K70" s="13">
        <v>1819</v>
      </c>
      <c r="L70" s="26" t="s">
        <v>87</v>
      </c>
      <c r="M70" s="26">
        <v>1845</v>
      </c>
      <c r="N70" s="26">
        <v>1833</v>
      </c>
      <c r="O70" s="26">
        <v>1899</v>
      </c>
      <c r="P70" s="26">
        <v>1832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114</v>
      </c>
      <c r="N71" s="27" t="s">
        <v>121</v>
      </c>
      <c r="O71" s="27" t="s">
        <v>115</v>
      </c>
      <c r="P71" s="27" t="s">
        <v>116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31"/>
      <c r="F72" s="3"/>
      <c r="G72" s="4" t="s">
        <v>117</v>
      </c>
      <c r="H72" s="10" t="s">
        <v>117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160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2022-11-08T08:51:18Z</dcterms:modified>
</cp:coreProperties>
</file>