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<sst xmlns="http://schemas.openxmlformats.org/spreadsheetml/2006/main" count="300" uniqueCount="205">
  <si>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</si>
  <si>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</si>
  <si>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</si>
  <si>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</si>
  <si>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</si>
  <si>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</si>
  <si>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</si>
  <si>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</si>
  <si>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</si>
  <si>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</si>
  <si>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</si>
  <si>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</si>
  <si>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</si>
  <si>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</si>
  <si>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</si>
  <si>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</si>
  <si>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</si>
  <si>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</si>
  <si>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</si>
  <si>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</si>
  <si>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</si>
  <si>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</si>
  <si>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</si>
  <si>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</si>
  <si>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</si>
  <si>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</si>
  <si>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</si>
  <si>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</si>
  <si>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</si>
  <si>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</si>
  <si>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</si>
  <si>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</si>
  <si>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</si>
  <si>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</si>
  <si>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</si>
  <si>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</si>
  <si>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</si>
  <si>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</si>
  <si>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</si>
  <si>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</si>
  <si>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</si>
  <si>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</si>
  <si>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</si>
  <si>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</si>
  <si>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</si>
  <si>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</si>
  <si>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</si>
  <si>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</si>
  <si>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</si>
  <si>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</si>
  <si>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</si>
  <si>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</si>
  <si>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</si>
  <si>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</si>
  <si>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</si>
  <si>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</si>
  <si>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</si>
  <si>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</si>
  <si>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</si>
  <si>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</si>
  <si>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</si>
  <si>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</si>
  <si>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</si>
  <si>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</si>
  <si>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</si>
  <si>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</si>
  <si>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</si>
  <si>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</si>
  <si>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</si>
  <si>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</si>
  <si>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</si>
  <si>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</si>
  <si>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</si>
  <si>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</si>
  <si>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</si>
  <si>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</si>
  <si>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</si>
  <si>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</si>
  <si>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</si>
  <si>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</si>
  <si>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</si>
  <si>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</si>
  <si>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</si>
  <si>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</si>
  <si>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</si>
  <si>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</si>
  <si>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4kg</t>
    <phoneticPr fontId="2" type="noConversion"/>
  </si>
  <si>
    <t>-</t>
    <phoneticPr fontId="2" type="noConversion"/>
  </si>
  <si>
    <t>강화쌀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</si>
  <si>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</si>
  <si>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</si>
  <si>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</si>
  <si>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</si>
  <si>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</si>
  <si>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</si>
  <si>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</si>
  <si>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</si>
  <si>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</si>
  <si>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포장무1개</t>
  </si>
  <si>
    <t>1통</t>
  </si>
  <si>
    <t>3EA</t>
  </si>
  <si>
    <t>5EA</t>
  </si>
  <si>
    <t>하림</t>
  </si>
  <si>
    <t>행복생생란</t>
  </si>
  <si>
    <t>신선란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</si>
  <si>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</si>
  <si>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</si>
  <si>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</si>
  <si>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</si>
  <si>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</si>
  <si>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</si>
  <si>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</si>
  <si>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</si>
  <si>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극손상샴푸3EA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</si>
  <si>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</si>
  <si>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</si>
  <si>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</si>
  <si>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</si>
  <si>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</si>
  <si>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</si>
  <si>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1kg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</si>
  <si>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</si>
  <si>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</si>
  <si>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</si>
  <si>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</si>
  <si>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3.2kg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</si>
  <si>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</si>
  <si>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</si>
  <si>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</si>
  <si>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</si>
  <si>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</si>
  <si>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</si>
  <si>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간척지쌀</t>
    <phoneticPr fontId="2" type="noConversion"/>
  </si>
  <si>
    <t>국내산380g</t>
    <phoneticPr fontId="2" type="noConversion"/>
  </si>
  <si>
    <t>1단계800g</t>
    <phoneticPr fontId="2" type="noConversion"/>
  </si>
  <si>
    <t>중국산</t>
    <phoneticPr fontId="2" type="noConversion"/>
  </si>
  <si>
    <t>56시간저온숙성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</si>
  <si>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</si>
  <si>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</si>
  <si>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</si>
  <si>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500g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</si>
  <si>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</si>
  <si>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</si>
  <si>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</si>
  <si>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10월19일</t>
    <phoneticPr fontId="2" type="noConversion"/>
  </si>
  <si>
    <t>500g</t>
    <phoneticPr fontId="2" type="noConversion"/>
  </si>
  <si>
    <t>1.6kg</t>
    <phoneticPr fontId="2" type="noConversion"/>
  </si>
  <si>
    <t>감흥사과4개</t>
    <phoneticPr fontId="2" type="noConversion"/>
  </si>
  <si>
    <t>300g</t>
    <phoneticPr fontId="2" type="noConversion"/>
  </si>
  <si>
    <t>1등급146g</t>
    <phoneticPr fontId="2" type="noConversion"/>
  </si>
  <si>
    <t>백두한돈534g</t>
    <phoneticPr fontId="2" type="noConversion"/>
  </si>
  <si>
    <t>850g</t>
    <phoneticPr fontId="2" type="noConversion"/>
  </si>
  <si>
    <t>신선란</t>
    <phoneticPr fontId="2" type="noConversion"/>
  </si>
  <si>
    <t>1개</t>
    <phoneticPr fontId="2" type="noConversion"/>
  </si>
  <si>
    <t>카놀라유500ml</t>
    <phoneticPr fontId="2" type="noConversion"/>
  </si>
  <si>
    <t>국산풀무원380g</t>
    <phoneticPr fontId="2" type="noConversion"/>
  </si>
  <si>
    <t>LG600ml 1+1</t>
    <phoneticPr fontId="2" type="noConversion"/>
  </si>
  <si>
    <t>크리넥스30롤</t>
    <phoneticPr fontId="2" type="noConversion"/>
  </si>
  <si>
    <t>10월18일</t>
    <phoneticPr fontId="2" type="noConversion"/>
  </si>
  <si>
    <t>500g</t>
    <phoneticPr fontId="2" type="noConversion"/>
  </si>
  <si>
    <t>5개</t>
    <phoneticPr fontId="2" type="noConversion"/>
  </si>
  <si>
    <t>영주영광5개</t>
    <phoneticPr fontId="2" type="noConversion"/>
  </si>
  <si>
    <t>320g</t>
    <phoneticPr fontId="2" type="noConversion"/>
  </si>
  <si>
    <t>꽃등심미국406g</t>
    <phoneticPr fontId="2" type="noConversion"/>
  </si>
  <si>
    <t>한돈550g</t>
    <phoneticPr fontId="2" type="noConversion"/>
  </si>
  <si>
    <t>싱싱특란</t>
    <phoneticPr fontId="2" type="noConversion"/>
  </si>
  <si>
    <t>10개</t>
    <phoneticPr fontId="2" type="noConversion"/>
  </si>
  <si>
    <t>국산</t>
    <phoneticPr fontId="2" type="noConversion"/>
  </si>
  <si>
    <t>해표1.8L</t>
    <phoneticPr fontId="2" type="noConversion"/>
  </si>
  <si>
    <t>1봉</t>
    <phoneticPr fontId="2" type="noConversion"/>
  </si>
  <si>
    <t>390g</t>
    <phoneticPr fontId="2" type="noConversion"/>
  </si>
  <si>
    <t>1.5kg</t>
    <phoneticPr fontId="2" type="noConversion"/>
  </si>
  <si>
    <t>ES600ml</t>
    <phoneticPr fontId="2" type="noConversion"/>
  </si>
  <si>
    <t>30롤</t>
    <phoneticPr fontId="2" type="noConversion"/>
  </si>
  <si>
    <t>신동진예찬</t>
    <phoneticPr fontId="2" type="noConversion"/>
  </si>
  <si>
    <t>소</t>
    <phoneticPr fontId="2" type="noConversion"/>
  </si>
  <si>
    <t>200g특</t>
    <phoneticPr fontId="2" type="noConversion"/>
  </si>
  <si>
    <t>한우1+1</t>
    <phoneticPr fontId="2" type="noConversion"/>
  </si>
  <si>
    <t>특란</t>
    <phoneticPr fontId="2" type="noConversion"/>
  </si>
  <si>
    <t>콩기름0.9L</t>
    <phoneticPr fontId="2" type="noConversion"/>
  </si>
  <si>
    <t>3kg리필</t>
    <phoneticPr fontId="2" type="noConversion"/>
  </si>
  <si>
    <t>려550ml</t>
    <phoneticPr fontId="2" type="noConversion"/>
  </si>
  <si>
    <t>30롤</t>
    <phoneticPr fontId="2" type="noConversion"/>
  </si>
  <si>
    <t>10월17일</t>
    <phoneticPr fontId="2" type="noConversion"/>
  </si>
  <si>
    <t>노르웨이</t>
    <phoneticPr fontId="2" type="noConversion"/>
  </si>
  <si>
    <t>백년건강300g</t>
    <phoneticPr fontId="2" type="noConversion"/>
  </si>
  <si>
    <t>한우양지270g</t>
    <phoneticPr fontId="2" type="noConversion"/>
  </si>
  <si>
    <t>한돈생삼겹562g</t>
    <phoneticPr fontId="2" type="noConversion"/>
  </si>
  <si>
    <t>판란</t>
    <phoneticPr fontId="2" type="noConversion"/>
  </si>
  <si>
    <t>100g</t>
    <phoneticPr fontId="2" type="noConversion"/>
  </si>
  <si>
    <t>중국산</t>
    <phoneticPr fontId="2" type="noConversion"/>
  </si>
  <si>
    <t>백설900ml</t>
    <phoneticPr fontId="2" type="noConversion"/>
  </si>
  <si>
    <t>5입</t>
    <phoneticPr fontId="2" type="noConversion"/>
  </si>
  <si>
    <t>저온숙성56시간</t>
    <phoneticPr fontId="2" type="noConversion"/>
  </si>
  <si>
    <t>2.7kg</t>
    <phoneticPr fontId="2" type="noConversion"/>
  </si>
  <si>
    <t>LG600ml</t>
    <phoneticPr fontId="2" type="noConversion"/>
  </si>
  <si>
    <t>7EA</t>
    <phoneticPr fontId="2" type="noConversion"/>
  </si>
  <si>
    <t>1봉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</si>
  <si>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</si>
  <si>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</si>
  <si>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</si>
  <si>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ㅎ</t>
    <phoneticPr fontId="2" type="noConversion"/>
  </si>
  <si>
    <t>1박스</t>
    <phoneticPr fontId="2" type="noConversion"/>
  </si>
  <si>
    <t>1kg소</t>
    <phoneticPr fontId="2" type="noConversion"/>
  </si>
  <si>
    <t>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</si>
</sst>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89</v>
      </c>
      <c r="N2" s="24" t="s">
        <v>90</v>
      </c>
      <c r="O2" s="24" t="s">
        <v>91</v>
      </c>
      <c r="P2" s="23" t="s">
        <v>92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144</v>
      </c>
      <c r="J3" s="12" t="s">
        <v>158</v>
      </c>
      <c r="K3" s="12" t="s">
        <v>183</v>
      </c>
      <c r="L3" s="12" t="s">
        <v>183</v>
      </c>
      <c r="M3" s="25" t="s">
        <v>183</v>
      </c>
      <c r="N3" s="25" t="s">
        <v>183</v>
      </c>
      <c r="O3" s="25" t="s">
        <v>144</v>
      </c>
      <c r="P3" s="25" t="s">
        <v>158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51575</v>
      </c>
      <c r="E4" s="31">
        <f>AVERAGE(J4:Q4)</f>
        <v>51814.285714285717</v>
      </c>
      <c r="F4" s="3" t="str">
        <f>IF((D4-E4)&lt;0,"↓",IF((D4-E4)&gt;0,"↑",""))</f>
        <v>↓</v>
      </c>
      <c r="G4" s="4">
        <f>ABS(D4-E4)</f>
        <v>239.2857142857174</v>
      </c>
      <c r="H4" s="10">
        <f>IFERROR(ROUND(((D4-E4)/E4)*100,1),"-")</f>
        <v>-0.5</v>
      </c>
      <c r="I4" s="13">
        <v>49900</v>
      </c>
      <c r="J4" s="13">
        <v>49900</v>
      </c>
      <c r="K4" s="13">
        <v>59500</v>
      </c>
      <c r="L4" s="13">
        <v>39800</v>
      </c>
      <c r="M4" s="26">
        <v>47900</v>
      </c>
      <c r="N4" s="26">
        <v>47900</v>
      </c>
      <c r="O4" s="26">
        <v>57900</v>
      </c>
      <c r="P4" s="26">
        <v>59800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31"/>
      <c r="F5" s="15"/>
      <c r="G5" s="16"/>
      <c r="H5" s="17"/>
      <c r="I5" s="19" t="s">
        <v>132</v>
      </c>
      <c r="J5" s="19" t="s">
        <v>88</v>
      </c>
      <c r="K5" s="19" t="s">
        <v>174</v>
      </c>
      <c r="L5" s="19" t="s">
        <v>121</v>
      </c>
      <c r="M5" s="27" t="s">
        <v>93</v>
      </c>
      <c r="N5" s="27" t="s">
        <v>94</v>
      </c>
      <c r="O5" s="27"/>
      <c r="P5" s="27" t="s">
        <v>95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2052.5</v>
      </c>
      <c r="E6" s="31">
        <f t="shared" si="0"/>
        <v>2188.5714285714284</v>
      </c>
      <c r="F6" s="3" t="str">
        <f>IF((D6-E6)&lt;0,"↓",IF((D6-E6)&gt;0,"↑",""))</f>
        <v>↓</v>
      </c>
      <c r="G6" s="4">
        <f>ABS(D6-E6)</f>
        <v>136.07142857142844</v>
      </c>
      <c r="H6" s="10">
        <f>IFERROR(ROUND(((D6-E6)/E6)*100,1),"-")</f>
        <v>-6.2</v>
      </c>
      <c r="I6" s="13">
        <v>1100</v>
      </c>
      <c r="J6" s="13">
        <v>1500</v>
      </c>
      <c r="K6" s="13">
        <v>2750</v>
      </c>
      <c r="L6" s="13">
        <v>650</v>
      </c>
      <c r="M6" s="26">
        <v>2470</v>
      </c>
      <c r="N6" s="26">
        <v>2470</v>
      </c>
      <c r="O6" s="26">
        <v>3000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31"/>
      <c r="F7" s="15"/>
      <c r="G7" s="16"/>
      <c r="H7" s="17"/>
      <c r="I7" s="19" t="s">
        <v>159</v>
      </c>
      <c r="J7" s="27" t="s">
        <v>148</v>
      </c>
      <c r="K7" s="27" t="s">
        <v>159</v>
      </c>
      <c r="L7" s="19" t="s">
        <v>148</v>
      </c>
      <c r="M7" s="27" t="s">
        <v>96</v>
      </c>
      <c r="N7" s="27" t="s">
        <v>129</v>
      </c>
      <c r="O7" s="27"/>
      <c r="P7" s="27" t="s">
        <v>141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11998.75</v>
      </c>
      <c r="E8" s="31">
        <f t="shared" si="0"/>
        <v>12971.428571428571</v>
      </c>
      <c r="F8" s="3" t="str">
        <f>IF((D8-E8)&lt;0,"↓",IF((D8-E8)&gt;0,"↑",""))</f>
        <v>↓</v>
      </c>
      <c r="G8" s="4">
        <f>ABS(D8-E8)</f>
        <v>972.67857142857065</v>
      </c>
      <c r="H8" s="10">
        <f>IFERROR(ROUND(((D8-E8)/E8)*100,1),"-")</f>
        <v>-7.5</v>
      </c>
      <c r="I8" s="13">
        <v>5190</v>
      </c>
      <c r="J8" s="13">
        <v>9900</v>
      </c>
      <c r="K8" s="13">
        <v>9000</v>
      </c>
      <c r="L8" s="13">
        <v>11500</v>
      </c>
      <c r="M8" s="26">
        <v>14600</v>
      </c>
      <c r="N8" s="26">
        <v>14600</v>
      </c>
      <c r="O8" s="26">
        <v>16000</v>
      </c>
      <c r="P8" s="26">
        <v>15200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31"/>
      <c r="F9" s="15"/>
      <c r="G9" s="16"/>
      <c r="H9" s="17"/>
      <c r="I9" s="19" t="s">
        <v>145</v>
      </c>
      <c r="J9" s="19"/>
      <c r="K9" s="19"/>
      <c r="L9" s="19"/>
      <c r="M9" s="27" t="s">
        <v>97</v>
      </c>
      <c r="N9" s="30" t="s">
        <v>138</v>
      </c>
      <c r="O9" s="27"/>
      <c r="P9" s="30" t="s">
        <v>203</v>
      </c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5059.5</v>
      </c>
      <c r="E10" s="31">
        <f t="shared" si="0"/>
        <v>5212.2857142857147</v>
      </c>
      <c r="F10" s="3" t="str">
        <f>IF((D10-E10)&lt;0,"↓",IF((D10-E10)&gt;0,"↑",""))</f>
        <v>↓</v>
      </c>
      <c r="G10" s="4">
        <f>ABS(D10-E10)</f>
        <v>152.78571428571468</v>
      </c>
      <c r="H10" s="10">
        <f>IFERROR(ROUND(((D10-E10)/E10)*100,1),"-")</f>
        <v>-2.9</v>
      </c>
      <c r="I10" s="13">
        <v>3990</v>
      </c>
      <c r="J10" s="13">
        <v>2500</v>
      </c>
      <c r="K10" s="13">
        <v>3000</v>
      </c>
      <c r="L10" s="13">
        <v>7800</v>
      </c>
      <c r="M10" s="26">
        <v>6800</v>
      </c>
      <c r="N10" s="26">
        <v>3486</v>
      </c>
      <c r="O10" s="26">
        <v>5000</v>
      </c>
      <c r="P10" s="26">
        <v>7900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31"/>
      <c r="F11" s="15"/>
      <c r="G11" s="16"/>
      <c r="H11" s="17"/>
      <c r="I11" s="19" t="s">
        <v>146</v>
      </c>
      <c r="J11" s="19" t="s">
        <v>160</v>
      </c>
      <c r="K11" s="19" t="s">
        <v>175</v>
      </c>
      <c r="L11" s="19"/>
      <c r="M11" s="27" t="s">
        <v>127</v>
      </c>
      <c r="N11" s="27" t="s">
        <v>197</v>
      </c>
      <c r="O11" s="27" t="s">
        <v>139</v>
      </c>
      <c r="P11" s="27" t="s">
        <v>197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4982.5</v>
      </c>
      <c r="E12" s="31">
        <f t="shared" si="0"/>
        <v>5152.8571428571431</v>
      </c>
      <c r="F12" s="3" t="str">
        <f>IF((D12-E12)&lt;0,"↓",IF((D12-E12)&gt;0,"↑",""))</f>
        <v>↓</v>
      </c>
      <c r="G12" s="4">
        <f>ABS(D12-E12)</f>
        <v>170.35714285714312</v>
      </c>
      <c r="H12" s="10">
        <f>IFERROR(ROUND(((D12-E12)/E12)*100,1),"-")</f>
        <v>-3.3</v>
      </c>
      <c r="I12" s="13">
        <v>3790</v>
      </c>
      <c r="J12" s="13">
        <v>1500</v>
      </c>
      <c r="K12" s="13">
        <v>2000</v>
      </c>
      <c r="L12" s="13">
        <v>1980</v>
      </c>
      <c r="M12" s="26">
        <v>9790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 t="s">
        <v>197</v>
      </c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3521.75</v>
      </c>
      <c r="E14" s="31">
        <f t="shared" si="0"/>
        <v>3563.4285714285716</v>
      </c>
      <c r="F14" s="3" t="str">
        <f>IF((D14-E14)&lt;0,"↓",IF((D14-E14)&gt;0,"↑",""))</f>
        <v>↓</v>
      </c>
      <c r="G14" s="4">
        <f>ABS(D14-E14)</f>
        <v>41.678571428571558</v>
      </c>
      <c r="H14" s="10">
        <f>IFERROR(ROUND(((D14-E14)/E14)*100,1),"-")</f>
        <v>-1.2</v>
      </c>
      <c r="I14" s="13">
        <v>3230</v>
      </c>
      <c r="J14" s="13">
        <v>3000</v>
      </c>
      <c r="K14" s="13">
        <v>2400</v>
      </c>
      <c r="L14" s="13">
        <v>2980</v>
      </c>
      <c r="M14" s="26">
        <v>4900</v>
      </c>
      <c r="N14" s="26">
        <v>5184</v>
      </c>
      <c r="O14" s="26">
        <v>3000</v>
      </c>
      <c r="P14" s="26">
        <v>3480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31"/>
      <c r="F15" s="15"/>
      <c r="G15" s="16"/>
      <c r="H15" s="17"/>
      <c r="I15" s="19"/>
      <c r="J15" s="19"/>
      <c r="K15" s="19"/>
      <c r="L15" s="19"/>
      <c r="M15" s="27" t="s">
        <v>122</v>
      </c>
      <c r="N15" s="27"/>
      <c r="O15" s="27"/>
      <c r="P15" s="27" t="s">
        <v>98</v>
      </c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6183.75</v>
      </c>
      <c r="E16" s="31">
        <f t="shared" si="0"/>
        <v>6382.8571428571431</v>
      </c>
      <c r="F16" s="3" t="str">
        <f>IF((D16-E16)&lt;0,"↓",IF((D16-E16)&gt;0,"↑",""))</f>
        <v>↓</v>
      </c>
      <c r="G16" s="4">
        <f>ABS(D16-E16)</f>
        <v>199.10714285714312</v>
      </c>
      <c r="H16" s="10">
        <f>IFERROR(ROUND(((D16-E16)/E16)*100,1),"-")</f>
        <v>-3.1</v>
      </c>
      <c r="I16" s="13">
        <v>4790</v>
      </c>
      <c r="J16" s="13">
        <v>4000</v>
      </c>
      <c r="K16" s="13">
        <v>4000</v>
      </c>
      <c r="L16" s="13">
        <v>3000</v>
      </c>
      <c r="M16" s="26">
        <v>9900</v>
      </c>
      <c r="N16" s="26">
        <v>7480</v>
      </c>
      <c r="O16" s="26">
        <v>8500</v>
      </c>
      <c r="P16" s="26">
        <v>7800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/>
      <c r="L17" s="19"/>
      <c r="M17" s="27" t="s">
        <v>99</v>
      </c>
      <c r="N17" s="27" t="s">
        <v>99</v>
      </c>
      <c r="O17" s="27"/>
      <c r="P17" s="27" t="s">
        <v>99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6732.5</v>
      </c>
      <c r="E18" s="31">
        <f t="shared" si="0"/>
        <v>5695.7142857142853</v>
      </c>
      <c r="F18" s="3" t="str">
        <f>IF((D18-E18)&lt;0,"↓",IF((D18-E18)&gt;0,"↑",""))</f>
        <v>↑</v>
      </c>
      <c r="G18" s="4">
        <f>ABS(D18-E18)</f>
        <v>1036.7857142857147</v>
      </c>
      <c r="H18" s="10">
        <f>IFERROR(ROUND(((D18-E18)/E18)*100,1),"-")</f>
        <v>18.2</v>
      </c>
      <c r="I18" s="13">
        <v>13990</v>
      </c>
      <c r="J18" s="13">
        <v>5000</v>
      </c>
      <c r="K18" s="13">
        <v>1800</v>
      </c>
      <c r="L18" s="13">
        <v>1200</v>
      </c>
      <c r="M18" s="26">
        <v>9990</v>
      </c>
      <c r="N18" s="26">
        <v>6980</v>
      </c>
      <c r="O18" s="26">
        <v>5000</v>
      </c>
      <c r="P18" s="26">
        <v>9900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31"/>
      <c r="F19" s="15"/>
      <c r="G19" s="16"/>
      <c r="H19" s="17"/>
      <c r="I19" s="20" t="s">
        <v>147</v>
      </c>
      <c r="J19" s="20" t="s">
        <v>161</v>
      </c>
      <c r="K19" s="20"/>
      <c r="L19" s="20"/>
      <c r="M19" s="28" t="s">
        <v>196</v>
      </c>
      <c r="N19" s="28" t="s">
        <v>198</v>
      </c>
      <c r="O19" s="28" t="s">
        <v>100</v>
      </c>
      <c r="P19" s="28" t="s">
        <v>101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4423.75</v>
      </c>
      <c r="E20" s="31">
        <f t="shared" si="0"/>
        <v>4695.7142857142853</v>
      </c>
      <c r="F20" s="3" t="str">
        <f>IF((D20-E20)&lt;0,"↓",IF((D20-E20)&gt;0,"↑",""))</f>
        <v>↓</v>
      </c>
      <c r="G20" s="4">
        <f>ABS(D20-E20)</f>
        <v>271.96428571428532</v>
      </c>
      <c r="H20" s="10">
        <f>IFERROR(ROUND(((D20-E20)/E20)*100,1),"-")</f>
        <v>-5.8</v>
      </c>
      <c r="I20" s="13">
        <v>2520</v>
      </c>
      <c r="J20" s="13">
        <v>3000</v>
      </c>
      <c r="K20" s="13">
        <v>3000</v>
      </c>
      <c r="L20" s="13">
        <v>3000</v>
      </c>
      <c r="M20" s="26">
        <v>3990</v>
      </c>
      <c r="N20" s="26">
        <v>3980</v>
      </c>
      <c r="O20" s="26">
        <v>7000</v>
      </c>
      <c r="P20" s="26">
        <v>8900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31"/>
      <c r="F21" s="15"/>
      <c r="G21" s="16"/>
      <c r="H21" s="17"/>
      <c r="I21" s="19"/>
      <c r="J21" s="19"/>
      <c r="K21" s="19"/>
      <c r="L21" s="19" t="s">
        <v>184</v>
      </c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9267.5</v>
      </c>
      <c r="E22" s="31">
        <f t="shared" si="0"/>
        <v>9892.8571428571431</v>
      </c>
      <c r="F22" s="3" t="str">
        <f>IF((D22-E22)&lt;0,"↓",IF((D22-E22)&gt;0,"↑",""))</f>
        <v>↓</v>
      </c>
      <c r="G22" s="4">
        <f>ABS(D22-E22)</f>
        <v>625.35714285714312</v>
      </c>
      <c r="H22" s="10">
        <f>IFERROR(ROUND(((D22-E22)/E22)*100,1),"-")</f>
        <v>-6.3</v>
      </c>
      <c r="I22" s="13">
        <v>4890</v>
      </c>
      <c r="J22" s="13">
        <v>9900</v>
      </c>
      <c r="K22" s="13">
        <v>4650</v>
      </c>
      <c r="L22" s="13">
        <v>7900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31"/>
      <c r="F23" s="15"/>
      <c r="G23" s="16"/>
      <c r="H23" s="17"/>
      <c r="I23" s="21" t="s">
        <v>148</v>
      </c>
      <c r="J23" s="21" t="s">
        <v>162</v>
      </c>
      <c r="K23" s="21" t="s">
        <v>176</v>
      </c>
      <c r="L23" s="21" t="s">
        <v>185</v>
      </c>
      <c r="M23" s="29"/>
      <c r="N23" s="29"/>
      <c r="O23" s="29" t="s">
        <v>202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47615.125</v>
      </c>
      <c r="E24" s="31">
        <f t="shared" si="0"/>
        <v>51791.428571428572</v>
      </c>
      <c r="F24" s="3" t="str">
        <f>IF((D24-E24)&lt;0,"↓",IF((D24-E24)&gt;0,"↑",""))</f>
        <v>↓</v>
      </c>
      <c r="G24" s="4">
        <f>ABS(D24-E24)</f>
        <v>4176.3035714285725</v>
      </c>
      <c r="H24" s="10">
        <f>IFERROR(ROUND(((D24-E24)/E24)*100,1),"-")</f>
        <v>-8.1</v>
      </c>
      <c r="I24" s="13">
        <v>18381</v>
      </c>
      <c r="J24" s="13">
        <v>16240</v>
      </c>
      <c r="K24" s="13">
        <v>72500</v>
      </c>
      <c r="L24" s="13">
        <v>1480</v>
      </c>
      <c r="M24" s="26">
        <v>72100</v>
      </c>
      <c r="N24" s="26">
        <v>68820</v>
      </c>
      <c r="O24" s="26">
        <v>67500</v>
      </c>
      <c r="P24" s="26">
        <v>63900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31"/>
      <c r="F25" s="15"/>
      <c r="G25" s="16"/>
      <c r="H25" s="17"/>
      <c r="I25" s="19" t="s">
        <v>149</v>
      </c>
      <c r="J25" s="19" t="s">
        <v>163</v>
      </c>
      <c r="K25" s="19" t="s">
        <v>177</v>
      </c>
      <c r="L25" s="19" t="s">
        <v>186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15416</v>
      </c>
      <c r="E26" s="31">
        <f t="shared" si="0"/>
        <v>14574.428571428571</v>
      </c>
      <c r="F26" s="3" t="str">
        <f>IF((D26-E26)&lt;0,"↓",IF((D26-E26)&gt;0,"↑",""))</f>
        <v>↑</v>
      </c>
      <c r="G26" s="4">
        <f>ABS(D26-E26)</f>
        <v>841.57142857142935</v>
      </c>
      <c r="H26" s="10">
        <f>IFERROR(ROUND(((D26-E26)/E26)*100,1),"-")</f>
        <v>5.8</v>
      </c>
      <c r="I26" s="26">
        <v>21307</v>
      </c>
      <c r="J26" s="13">
        <v>17325</v>
      </c>
      <c r="K26" s="13">
        <v>2800</v>
      </c>
      <c r="L26" s="13">
        <v>15736</v>
      </c>
      <c r="M26" s="26">
        <v>21900</v>
      </c>
      <c r="N26" s="26">
        <v>12460</v>
      </c>
      <c r="O26" s="26">
        <v>17900</v>
      </c>
      <c r="P26" s="26">
        <v>13900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31"/>
      <c r="F27" s="15"/>
      <c r="G27" s="16"/>
      <c r="H27" s="17"/>
      <c r="I27" s="27" t="s">
        <v>150</v>
      </c>
      <c r="J27" s="19" t="s">
        <v>164</v>
      </c>
      <c r="K27" s="19"/>
      <c r="L27" s="19" t="s">
        <v>187</v>
      </c>
      <c r="M27" s="27" t="s">
        <v>128</v>
      </c>
      <c r="N27" s="27" t="s">
        <v>128</v>
      </c>
      <c r="O27" s="27" t="s">
        <v>140</v>
      </c>
      <c r="P27" s="27" t="s">
        <v>204</v>
      </c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9443.75</v>
      </c>
      <c r="E28" s="31">
        <f t="shared" si="0"/>
        <v>9580</v>
      </c>
      <c r="F28" s="3" t="str">
        <f>IF((D28-E28)&lt;0,"↓",IF((D28-E28)&gt;0,"↑",""))</f>
        <v>↓</v>
      </c>
      <c r="G28" s="4">
        <f>ABS(D28-E28)</f>
        <v>136.25</v>
      </c>
      <c r="H28" s="10">
        <f>IFERROR(ROUND(((D28-E28)/E28)*100,1),"-")</f>
        <v>-1.4</v>
      </c>
      <c r="I28" s="26">
        <v>8490</v>
      </c>
      <c r="J28" s="13">
        <v>7000</v>
      </c>
      <c r="K28" s="13">
        <v>7000</v>
      </c>
      <c r="L28" s="13">
        <v>7000</v>
      </c>
      <c r="M28" s="26">
        <v>12980</v>
      </c>
      <c r="N28" s="26">
        <v>12500</v>
      </c>
      <c r="O28" s="26">
        <v>7600</v>
      </c>
      <c r="P28" s="26">
        <v>12980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31"/>
      <c r="F29" s="15"/>
      <c r="G29" s="16"/>
      <c r="H29" s="17"/>
      <c r="I29" s="27" t="s">
        <v>151</v>
      </c>
      <c r="J29" s="19"/>
      <c r="K29" s="19"/>
      <c r="L29" s="19"/>
      <c r="M29" s="27" t="s">
        <v>102</v>
      </c>
      <c r="N29" s="27" t="s">
        <v>199</v>
      </c>
      <c r="O29" s="27"/>
      <c r="P29" s="27" t="s">
        <v>102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6425</v>
      </c>
      <c r="E30" s="31">
        <f t="shared" si="0"/>
        <v>6515.7142857142853</v>
      </c>
      <c r="F30" s="3" t="str">
        <f>IF((D30-E30)&lt;0,"↓",IF((D30-E30)&gt;0,"↑",""))</f>
        <v>↓</v>
      </c>
      <c r="G30" s="4">
        <f>ABS(D30-E30)</f>
        <v>90.714285714285325</v>
      </c>
      <c r="H30" s="10">
        <f>IFERROR(ROUND(((D30-E30)/E30)*100,1),"-")</f>
        <v>-1.4</v>
      </c>
      <c r="I30" s="26">
        <v>5790</v>
      </c>
      <c r="J30" s="13">
        <v>6000</v>
      </c>
      <c r="K30" s="13">
        <v>5680</v>
      </c>
      <c r="L30" s="13">
        <v>6480</v>
      </c>
      <c r="M30" s="26">
        <v>6990</v>
      </c>
      <c r="N30" s="26">
        <v>6580</v>
      </c>
      <c r="O30" s="26">
        <v>6900</v>
      </c>
      <c r="P30" s="26">
        <v>6980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31"/>
      <c r="F31" s="15"/>
      <c r="G31" s="16"/>
      <c r="H31" s="17"/>
      <c r="I31" s="27" t="s">
        <v>152</v>
      </c>
      <c r="J31" s="19" t="s">
        <v>165</v>
      </c>
      <c r="K31" s="19" t="s">
        <v>178</v>
      </c>
      <c r="L31" s="19" t="s">
        <v>188</v>
      </c>
      <c r="M31" s="27" t="s">
        <v>103</v>
      </c>
      <c r="N31" s="27" t="s">
        <v>200</v>
      </c>
      <c r="O31" s="27"/>
      <c r="P31" s="27" t="s">
        <v>104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1613.75</v>
      </c>
      <c r="E32" s="31">
        <f t="shared" si="0"/>
        <v>1467.1428571428571</v>
      </c>
      <c r="F32" s="3" t="str">
        <f>IF((D32-E32)&lt;0,"↓",IF((D32-E32)&gt;0,"↑",""))</f>
        <v>↑</v>
      </c>
      <c r="G32" s="4">
        <f>ABS(D32-E32)</f>
        <v>146.60714285714289</v>
      </c>
      <c r="H32" s="10">
        <f>IFERROR(ROUND(((D32-E32)/E32)*100,1),"-")</f>
        <v>10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100</v>
      </c>
      <c r="N33" s="28" t="s">
        <v>100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3462.5</v>
      </c>
      <c r="E34" s="31">
        <f t="shared" si="0"/>
        <v>3787.1428571428573</v>
      </c>
      <c r="F34" s="3" t="str">
        <f>IF((D34-E34)&lt;0,"↓",IF((D34-E34)&gt;0,"↑",""))</f>
        <v>↓</v>
      </c>
      <c r="G34" s="4">
        <f>ABS(D34-E34)</f>
        <v>324.64285714285734</v>
      </c>
      <c r="H34" s="10">
        <f>IFERROR(ROUND(((D34-E34)/E34)*100,1),"-")</f>
        <v>-8.6</v>
      </c>
      <c r="I34" s="13">
        <v>1190</v>
      </c>
      <c r="J34" s="13">
        <v>5000</v>
      </c>
      <c r="K34" s="13">
        <v>3500</v>
      </c>
      <c r="L34" s="13">
        <v>350</v>
      </c>
      <c r="M34" s="26">
        <v>3900</v>
      </c>
      <c r="N34" s="26">
        <v>4280</v>
      </c>
      <c r="O34" s="26">
        <v>4500</v>
      </c>
      <c r="P34" s="26">
        <v>4980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31"/>
      <c r="F35" s="15"/>
      <c r="G35" s="16"/>
      <c r="H35" s="17"/>
      <c r="I35" s="19" t="s">
        <v>153</v>
      </c>
      <c r="J35" s="19" t="s">
        <v>166</v>
      </c>
      <c r="K35" s="19" t="s">
        <v>120</v>
      </c>
      <c r="L35" s="19" t="s">
        <v>189</v>
      </c>
      <c r="M35" s="27"/>
      <c r="N35" s="27" t="s">
        <v>169</v>
      </c>
      <c r="O35" s="27" t="s">
        <v>130</v>
      </c>
      <c r="P35" s="26" t="s">
        <v>105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25056.25</v>
      </c>
      <c r="E36" s="31">
        <f t="shared" si="0"/>
        <v>27208.571428571428</v>
      </c>
      <c r="F36" s="3" t="str">
        <f>IF((D36-E36)&lt;0,"↓",IF((D36-E36)&gt;0,"↑",""))</f>
        <v>↓</v>
      </c>
      <c r="G36" s="4">
        <f>ABS(D36-E36)</f>
        <v>2152.3214285714275</v>
      </c>
      <c r="H36" s="10">
        <f>IFERROR(ROUND(((D36-E36)/E36)*100,1),"-")</f>
        <v>-7.9</v>
      </c>
      <c r="I36" s="13">
        <v>9990</v>
      </c>
      <c r="J36" s="13">
        <v>52000</v>
      </c>
      <c r="K36" s="13">
        <v>9800</v>
      </c>
      <c r="L36" s="13">
        <v>14500</v>
      </c>
      <c r="M36" s="26">
        <v>14000</v>
      </c>
      <c r="N36" s="26">
        <v>35880</v>
      </c>
      <c r="O36" s="26">
        <v>27900</v>
      </c>
      <c r="P36" s="26">
        <v>36380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133</v>
      </c>
      <c r="J37" s="20" t="s">
        <v>167</v>
      </c>
      <c r="K37" s="20" t="s">
        <v>135</v>
      </c>
      <c r="L37" s="27" t="s">
        <v>190</v>
      </c>
      <c r="M37" s="28" t="s">
        <v>106</v>
      </c>
      <c r="N37" s="28" t="s">
        <v>107</v>
      </c>
      <c r="O37" s="28"/>
      <c r="P37" s="28" t="s">
        <v>142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10571.428571428571</v>
      </c>
      <c r="E38" s="31">
        <f t="shared" si="0"/>
        <v>10571.428571428571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9000</v>
      </c>
      <c r="L38" s="13">
        <v>9000</v>
      </c>
      <c r="M38" s="26">
        <v>9800</v>
      </c>
      <c r="N38" s="26">
        <v>11200</v>
      </c>
      <c r="O38" s="26">
        <v>11500</v>
      </c>
      <c r="P38" s="26">
        <v>14500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108</v>
      </c>
      <c r="N39" s="28" t="s">
        <v>108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6010</v>
      </c>
      <c r="E40" s="31">
        <f t="shared" si="0"/>
        <v>6071.4285714285716</v>
      </c>
      <c r="F40" s="3" t="str">
        <f>IF((D40-E40)&lt;0,"↓",IF((D40-E40)&gt;0,"↑",""))</f>
        <v>↓</v>
      </c>
      <c r="G40" s="4">
        <f>ABS(D40-E40)</f>
        <v>61.428571428571558</v>
      </c>
      <c r="H40" s="10">
        <f>IFERROR(ROUND(((D40-E40)/E40)*100,1),"-")</f>
        <v>-1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5790</v>
      </c>
      <c r="P40" s="26">
        <v>5790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109</v>
      </c>
      <c r="N41" s="27" t="s">
        <v>109</v>
      </c>
      <c r="O41" s="27"/>
      <c r="P41" s="27" t="s">
        <v>109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1903.75</v>
      </c>
      <c r="E42" s="31">
        <f t="shared" si="0"/>
        <v>1907.1428571428571</v>
      </c>
      <c r="F42" s="3" t="str">
        <f>IF((D42-E42)&lt;0,"↓",IF((D42-E42)&gt;0,"↑",""))</f>
        <v>↓</v>
      </c>
      <c r="G42" s="4">
        <f>ABS(D42-E42)</f>
        <v>3.3928571428571104</v>
      </c>
      <c r="H42" s="10">
        <f>IFERROR(ROUND(((D42-E42)/E42)*100,1),"-")</f>
        <v>-0.2</v>
      </c>
      <c r="I42" s="13">
        <v>1880</v>
      </c>
      <c r="J42" s="13">
        <v>2200</v>
      </c>
      <c r="K42" s="13">
        <v>1680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109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7287.5</v>
      </c>
      <c r="E44" s="31">
        <f t="shared" si="0"/>
        <v>7542.8571428571431</v>
      </c>
      <c r="F44" s="3" t="str">
        <f>IF((D44-E44)&lt;0,"↓",IF((D44-E44)&gt;0,"↑",""))</f>
        <v>↓</v>
      </c>
      <c r="G44" s="4">
        <f>ABS(D44-E44)</f>
        <v>255.35714285714312</v>
      </c>
      <c r="H44" s="10">
        <f>IFERROR(ROUND(((D44-E44)/E44)*100,1),"-")</f>
        <v>-3.4</v>
      </c>
      <c r="I44" s="13">
        <v>5500</v>
      </c>
      <c r="J44" s="13">
        <v>10500</v>
      </c>
      <c r="K44" s="13">
        <v>6250</v>
      </c>
      <c r="L44" s="13">
        <v>6980</v>
      </c>
      <c r="M44" s="26">
        <v>10900</v>
      </c>
      <c r="N44" s="26">
        <v>5190</v>
      </c>
      <c r="O44" s="26">
        <v>7000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31"/>
      <c r="F45" s="15"/>
      <c r="G45" s="16"/>
      <c r="H45" s="17"/>
      <c r="I45" s="19" t="s">
        <v>154</v>
      </c>
      <c r="J45" s="27" t="s">
        <v>168</v>
      </c>
      <c r="K45" s="19" t="s">
        <v>179</v>
      </c>
      <c r="L45" s="19" t="s">
        <v>191</v>
      </c>
      <c r="M45" s="27" t="s">
        <v>137</v>
      </c>
      <c r="N45" s="27" t="s">
        <v>110</v>
      </c>
      <c r="O45" s="27" t="s">
        <v>110</v>
      </c>
      <c r="P45" s="27" t="s">
        <v>110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111</v>
      </c>
      <c r="N47" s="27" t="s">
        <v>111</v>
      </c>
      <c r="O47" s="27" t="s">
        <v>111</v>
      </c>
      <c r="P47" s="27" t="s">
        <v>131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4862.5</v>
      </c>
      <c r="E48" s="31">
        <f t="shared" si="0"/>
        <v>4971.4285714285716</v>
      </c>
      <c r="F48" s="3" t="str">
        <f>IF((D48-E48)&lt;0,"↓",IF((D48-E48)&gt;0,"↑",""))</f>
        <v>↓</v>
      </c>
      <c r="G48" s="4">
        <f>ABS(D48-E48)</f>
        <v>108.92857142857156</v>
      </c>
      <c r="H48" s="10">
        <f>IFERROR(ROUND(((D48-E48)/E48)*100,1),"-")</f>
        <v>-2.2000000000000002</v>
      </c>
      <c r="I48" s="13">
        <v>4100</v>
      </c>
      <c r="J48" s="13">
        <v>10000</v>
      </c>
      <c r="K48" s="13">
        <v>4150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31"/>
      <c r="F49" s="15"/>
      <c r="G49" s="16"/>
      <c r="H49" s="17"/>
      <c r="I49" s="22" t="s">
        <v>85</v>
      </c>
      <c r="J49" s="19" t="s">
        <v>169</v>
      </c>
      <c r="K49" s="19" t="s">
        <v>85</v>
      </c>
      <c r="L49" s="19" t="s">
        <v>192</v>
      </c>
      <c r="M49" s="27" t="s">
        <v>101</v>
      </c>
      <c r="N49" s="27" t="s">
        <v>101</v>
      </c>
      <c r="O49" s="27" t="s">
        <v>101</v>
      </c>
      <c r="P49" s="27" t="s">
        <v>101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2761.25</v>
      </c>
      <c r="E50" s="31">
        <f t="shared" si="0"/>
        <v>2758.5714285714284</v>
      </c>
      <c r="F50" s="3" t="str">
        <f>IF((D50-E50)&lt;0,"↓",IF((D50-E50)&gt;0,"↑",""))</f>
        <v>↑</v>
      </c>
      <c r="G50" s="4">
        <f>ABS(D50-E50)</f>
        <v>2.6785714285715585</v>
      </c>
      <c r="H50" s="10">
        <f>IFERROR(ROUND(((D50-E50)/E50)*100,1),"-")</f>
        <v>0.1</v>
      </c>
      <c r="I50" s="26">
        <v>2780</v>
      </c>
      <c r="J50" s="13">
        <v>2650</v>
      </c>
      <c r="K50" s="13">
        <v>2590</v>
      </c>
      <c r="L50" s="13">
        <v>2950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31"/>
      <c r="F51" s="15"/>
      <c r="G51" s="16"/>
      <c r="H51" s="17"/>
      <c r="I51" s="13" t="s">
        <v>126</v>
      </c>
      <c r="J51" s="27" t="s">
        <v>170</v>
      </c>
      <c r="K51" s="19" t="s">
        <v>136</v>
      </c>
      <c r="L51" s="19" t="s">
        <v>193</v>
      </c>
      <c r="M51" s="27" t="s">
        <v>112</v>
      </c>
      <c r="N51" s="27" t="s">
        <v>112</v>
      </c>
      <c r="O51" s="27" t="s">
        <v>112</v>
      </c>
      <c r="P51" s="27" t="s">
        <v>112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22040</v>
      </c>
      <c r="E52" s="31">
        <f t="shared" si="0"/>
        <v>19500</v>
      </c>
      <c r="F52" s="3" t="str">
        <f>IF((D52-E52)&lt;0,"↓",IF((D52-E52)&gt;0,"↑",""))</f>
        <v>↑</v>
      </c>
      <c r="G52" s="4">
        <f>ABS(D52-E52)</f>
        <v>2540</v>
      </c>
      <c r="H52" s="10">
        <f>IFERROR(ROUND(((D52-E52)/E52)*100,1),"-")</f>
        <v>13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21000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31"/>
      <c r="F53" s="15"/>
      <c r="G53" s="16"/>
      <c r="H53" s="17"/>
      <c r="I53" s="13" t="s">
        <v>134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2746.25</v>
      </c>
      <c r="E54" s="31">
        <f t="shared" si="0"/>
        <v>2497.1428571428573</v>
      </c>
      <c r="F54" s="3" t="str">
        <f>IF((D54-E54)&lt;0,"↓",IF((D54-E54)&gt;0,"↑",""))</f>
        <v>↑</v>
      </c>
      <c r="G54" s="4">
        <f>ABS(D54-E54)</f>
        <v>249.10714285714266</v>
      </c>
      <c r="H54" s="10">
        <f>IFERROR(ROUND(((D54-E54)/E54)*100,1),"-")</f>
        <v>10</v>
      </c>
      <c r="I54" s="13">
        <v>4490</v>
      </c>
      <c r="J54" s="13">
        <v>2500</v>
      </c>
      <c r="K54" s="13">
        <v>2500</v>
      </c>
      <c r="L54" s="13">
        <v>2500</v>
      </c>
      <c r="M54" s="26">
        <v>2600</v>
      </c>
      <c r="N54" s="26">
        <v>2180</v>
      </c>
      <c r="O54" s="26">
        <v>2600</v>
      </c>
      <c r="P54" s="26">
        <v>2600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31"/>
      <c r="F55" s="15"/>
      <c r="G55" s="16"/>
      <c r="H55" s="17"/>
      <c r="I55" s="13" t="s">
        <v>155</v>
      </c>
      <c r="J55" s="19"/>
      <c r="K55" s="19"/>
      <c r="L55" s="19"/>
      <c r="M55" s="27" t="s">
        <v>123</v>
      </c>
      <c r="N55" s="27" t="s">
        <v>123</v>
      </c>
      <c r="O55" s="27"/>
      <c r="P55" s="27" t="s">
        <v>96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14060</v>
      </c>
      <c r="E56" s="31">
        <f t="shared" si="0"/>
        <v>13454.285714285714</v>
      </c>
      <c r="F56" s="3" t="str">
        <f>IF((D56-E56)&lt;0,"↓",IF((D56-E56)&gt;0,"↑",""))</f>
        <v>↑</v>
      </c>
      <c r="G56" s="4">
        <f>ABS(D56-E56)</f>
        <v>605.71428571428623</v>
      </c>
      <c r="H56" s="10">
        <f>IFERROR(ROUND(((D56-E56)/E56)*100,1),"-")</f>
        <v>4.5</v>
      </c>
      <c r="I56" s="13">
        <v>18300</v>
      </c>
      <c r="J56" s="13">
        <v>13500</v>
      </c>
      <c r="K56" s="13">
        <v>11400</v>
      </c>
      <c r="L56" s="13">
        <v>11200</v>
      </c>
      <c r="M56" s="26">
        <v>17800</v>
      </c>
      <c r="N56" s="26">
        <v>18300</v>
      </c>
      <c r="O56" s="26">
        <v>11500</v>
      </c>
      <c r="P56" s="26">
        <v>10480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10181.25</v>
      </c>
      <c r="E60" s="31">
        <f t="shared" si="0"/>
        <v>10078.571428571429</v>
      </c>
      <c r="F60" s="3" t="str">
        <f>IF((D60-E60)&lt;0,"↓",IF((D60-E60)&gt;0,"↑",""))</f>
        <v>↑</v>
      </c>
      <c r="G60" s="4">
        <f>ABS(D60-E60)</f>
        <v>102.67857142857065</v>
      </c>
      <c r="H60" s="10">
        <f>IFERROR(ROUND(((D60-E60)/E60)*100,1),"-")</f>
        <v>1</v>
      </c>
      <c r="I60" s="13">
        <v>10900</v>
      </c>
      <c r="J60" s="13">
        <v>7500</v>
      </c>
      <c r="K60" s="13">
        <v>7280</v>
      </c>
      <c r="L60" s="13">
        <v>7680</v>
      </c>
      <c r="M60" s="26">
        <v>8790</v>
      </c>
      <c r="N60" s="26">
        <v>12900</v>
      </c>
      <c r="O60" s="26">
        <v>18500</v>
      </c>
      <c r="P60" s="26">
        <v>7900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31"/>
      <c r="F61" s="15"/>
      <c r="G61" s="16"/>
      <c r="H61" s="17"/>
      <c r="I61" s="19" t="s">
        <v>86</v>
      </c>
      <c r="J61" s="19" t="s">
        <v>171</v>
      </c>
      <c r="K61" s="19" t="s">
        <v>180</v>
      </c>
      <c r="L61" s="19" t="s">
        <v>194</v>
      </c>
      <c r="M61" s="27"/>
      <c r="N61" s="27"/>
      <c r="O61" s="27"/>
      <c r="P61" s="27" t="s">
        <v>125</v>
      </c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11872.5</v>
      </c>
      <c r="E62" s="31">
        <f t="shared" si="0"/>
        <v>11725.714285714286</v>
      </c>
      <c r="F62" s="3" t="str">
        <f>IF((D62-E62)&lt;0,"↓",IF((D62-E62)&gt;0,"↑",""))</f>
        <v>↑</v>
      </c>
      <c r="G62" s="4">
        <f>ABS(D62-E62)</f>
        <v>146.78571428571377</v>
      </c>
      <c r="H62" s="10">
        <f>IFERROR(ROUND(((D62-E62)/E62)*100,1),"-")</f>
        <v>1.3</v>
      </c>
      <c r="I62" s="13">
        <v>12900</v>
      </c>
      <c r="J62" s="13">
        <v>8500</v>
      </c>
      <c r="K62" s="13">
        <v>9050</v>
      </c>
      <c r="L62" s="13">
        <v>7480</v>
      </c>
      <c r="M62" s="26">
        <v>19350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31"/>
      <c r="F63" s="15"/>
      <c r="G63" s="16"/>
      <c r="H63" s="17"/>
      <c r="I63" s="19" t="s">
        <v>156</v>
      </c>
      <c r="J63" s="13" t="s">
        <v>172</v>
      </c>
      <c r="K63" s="19" t="s">
        <v>181</v>
      </c>
      <c r="L63" s="19" t="s">
        <v>195</v>
      </c>
      <c r="M63" s="27" t="s">
        <v>113</v>
      </c>
      <c r="N63" s="27" t="s">
        <v>114</v>
      </c>
      <c r="O63" s="27"/>
      <c r="P63" s="27" t="s">
        <v>143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19327.5</v>
      </c>
      <c r="E64" s="31">
        <f t="shared" si="0"/>
        <v>17817.142857142859</v>
      </c>
      <c r="F64" s="3" t="str">
        <f t="shared" ref="F64:F71" si="1">IF((D64-E64)&lt;0,"↓",IF((D64-E64)&gt;0,"↑",""))</f>
        <v>↑</v>
      </c>
      <c r="G64" s="4">
        <f>ABS(D64-E64)</f>
        <v>1510.3571428571413</v>
      </c>
      <c r="H64" s="10">
        <f>IFERROR(ROUND(((D64-E64)/E64)*100,1),"-")</f>
        <v>8.5</v>
      </c>
      <c r="I64" s="13">
        <v>29900</v>
      </c>
      <c r="J64" s="13">
        <v>11900</v>
      </c>
      <c r="K64" s="13">
        <v>14300</v>
      </c>
      <c r="L64" s="13">
        <v>15900</v>
      </c>
      <c r="M64" s="26">
        <v>25360</v>
      </c>
      <c r="N64" s="26">
        <v>16220</v>
      </c>
      <c r="O64" s="26">
        <v>15690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157</v>
      </c>
      <c r="J65" s="13" t="s">
        <v>173</v>
      </c>
      <c r="K65" s="19" t="s">
        <v>182</v>
      </c>
      <c r="L65" s="19"/>
      <c r="M65" s="27" t="s">
        <v>115</v>
      </c>
      <c r="N65" s="27" t="s">
        <v>115</v>
      </c>
      <c r="O65" s="27"/>
      <c r="P65" s="27" t="s">
        <v>115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1608.7142857142858</v>
      </c>
      <c r="E66" s="31">
        <f t="shared" si="0"/>
        <v>1608.7142857142858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87</v>
      </c>
      <c r="J66" s="13">
        <v>1599</v>
      </c>
      <c r="K66" s="13">
        <v>1599</v>
      </c>
      <c r="L66" s="13">
        <v>1569</v>
      </c>
      <c r="M66" s="26">
        <v>1620</v>
      </c>
      <c r="N66" s="26">
        <v>1600</v>
      </c>
      <c r="O66" s="26">
        <v>1649</v>
      </c>
      <c r="P66" s="26">
        <v>1625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116</v>
      </c>
      <c r="N67" s="27" t="s">
        <v>124</v>
      </c>
      <c r="O67" s="27" t="s">
        <v>117</v>
      </c>
      <c r="P67" s="27" t="s">
        <v>118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1577.7142857142858</v>
      </c>
      <c r="E68" s="31">
        <f t="shared" si="0"/>
        <v>1577.7142857142858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87</v>
      </c>
      <c r="J68" s="13">
        <v>1548</v>
      </c>
      <c r="K68" s="13">
        <v>1549</v>
      </c>
      <c r="L68" s="13">
        <v>1548</v>
      </c>
      <c r="M68" s="26">
        <v>1550</v>
      </c>
      <c r="N68" s="26">
        <v>1650</v>
      </c>
      <c r="O68" s="26">
        <v>1650</v>
      </c>
      <c r="P68" s="26">
        <v>1549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116</v>
      </c>
      <c r="N69" s="27" t="s">
        <v>124</v>
      </c>
      <c r="O69" s="27" t="s">
        <v>117</v>
      </c>
      <c r="P69" s="27" t="s">
        <v>118</v>
      </c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1840.8571428571429</v>
      </c>
      <c r="E70" s="31">
        <f t="shared" si="2"/>
        <v>1840.8571428571429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87</v>
      </c>
      <c r="J70" s="13">
        <v>1819</v>
      </c>
      <c r="K70" s="13">
        <v>1832</v>
      </c>
      <c r="L70" s="13">
        <v>1833</v>
      </c>
      <c r="M70" s="26">
        <v>1845</v>
      </c>
      <c r="N70" s="26">
        <v>1833</v>
      </c>
      <c r="O70" s="26">
        <v>1879</v>
      </c>
      <c r="P70" s="26">
        <v>1845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116</v>
      </c>
      <c r="N71" s="27" t="s">
        <v>124</v>
      </c>
      <c r="O71" s="27" t="s">
        <v>117</v>
      </c>
      <c r="P71" s="27" t="s">
        <v>118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31"/>
      <c r="F72" s="3"/>
      <c r="G72" s="4" t="s">
        <v>119</v>
      </c>
      <c r="H72" s="10" t="s">
        <v>119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201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2022-11-08T07:24:34Z</dcterms:modified>
</cp:coreProperties>
</file>