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E2B4FA0-B5AD-4129-991A-29EDEB135E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<sst xmlns="http://schemas.openxmlformats.org/spreadsheetml/2006/main" count="185" uniqueCount="123">
  <si>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</si>
  <si>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</si>
  <si>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</si>
  <si>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</si>
  <si>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</si>
  <si>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</si>
  <si>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</si>
  <si>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</si>
  <si>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</si>
  <si>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</si>
  <si>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</si>
  <si>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</si>
  <si>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</si>
  <si>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</si>
  <si>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</si>
  <si>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</si>
  <si>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</si>
  <si>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</si>
  <si>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</si>
  <si>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</si>
  <si>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</si>
  <si>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</si>
  <si>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</si>
  <si>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</si>
  <si>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</si>
  <si>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</si>
  <si>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</si>
  <si>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</si>
  <si>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</si>
  <si>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</si>
  <si>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</si>
  <si>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</si>
  <si>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</si>
  <si>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</si>
  <si>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</si>
  <si>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</si>
  <si>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</si>
  <si>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</si>
  <si>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</si>
  <si>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</si>
  <si>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</si>
  <si>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</si>
  <si>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</si>
  <si>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</si>
  <si>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</si>
  <si>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</si>
  <si>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</si>
  <si>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</si>
  <si>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</si>
  <si>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</si>
  <si>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</si>
  <si>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</si>
  <si>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</si>
  <si>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</si>
  <si>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</si>
  <si>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</si>
  <si>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</si>
  <si>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</si>
  <si>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</si>
  <si>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</si>
  <si>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</si>
  <si>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</si>
  <si>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</si>
  <si>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</si>
  <si>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</si>
  <si>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</si>
  <si>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</si>
  <si>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</si>
  <si>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</si>
  <si>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</si>
  <si>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</si>
  <si>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</si>
  <si>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</si>
  <si>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</si>
  <si>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</si>
  <si>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</si>
  <si>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</si>
  <si>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</si>
  <si>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</si>
  <si>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</si>
  <si>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</si>
  <si>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</si>
  <si>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</si>
  <si>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</si>
  <si>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</si>
  <si>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</si>
  <si>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</si>
  <si>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</si>
  <si>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</si>
  <si>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</si>
  <si>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청정란30구</t>
    <phoneticPr fontId="2" type="noConversion"/>
  </si>
  <si>
    <t>5개입</t>
    <phoneticPr fontId="2" type="noConversion"/>
  </si>
  <si>
    <t>삼립옥수수식빵390g</t>
    <phoneticPr fontId="2" type="noConversion"/>
  </si>
  <si>
    <t>하루수제두부500g</t>
    <phoneticPr fontId="2" type="noConversion"/>
  </si>
  <si>
    <t>24+6</t>
    <phoneticPr fontId="2" type="noConversion"/>
  </si>
  <si>
    <t>30롤</t>
    <phoneticPr fontId="2" type="noConversion"/>
  </si>
  <si>
    <t>600mL</t>
    <phoneticPr fontId="2" type="noConversion"/>
  </si>
  <si>
    <t>10개</t>
    <phoneticPr fontId="2" type="noConversion"/>
  </si>
  <si>
    <t>대자1망</t>
    <phoneticPr fontId="2" type="noConversion"/>
  </si>
  <si>
    <t>360mL</t>
    <phoneticPr fontId="2" type="noConversion"/>
  </si>
  <si>
    <t>2.7kg</t>
    <phoneticPr fontId="2" type="noConversion"/>
  </si>
  <si>
    <t>8개입</t>
    <phoneticPr fontId="2" type="noConversion"/>
  </si>
  <si>
    <t>30구</t>
    <phoneticPr fontId="2" type="noConversion"/>
  </si>
  <si>
    <t>6월20일</t>
    <phoneticPr fontId="2" type="noConversion"/>
  </si>
  <si>
    <t>6월22일</t>
    <phoneticPr fontId="2" type="noConversion"/>
  </si>
  <si>
    <t>6월21일</t>
    <phoneticPr fontId="2" type="noConversion"/>
  </si>
  <si>
    <t>6월24일</t>
    <phoneticPr fontId="2" type="noConversion"/>
  </si>
  <si>
    <t>6월23일</t>
    <phoneticPr fontId="2" type="noConversion"/>
  </si>
  <si>
    <t>300g</t>
    <phoneticPr fontId="2" type="noConversion"/>
  </si>
  <si>
    <t>7개입</t>
    <phoneticPr fontId="2" type="noConversion"/>
  </si>
  <si>
    <t>하림12호1마리</t>
    <phoneticPr fontId="2" type="noConversion"/>
  </si>
  <si>
    <t>백설식용유1.8L</t>
    <phoneticPr fontId="2" type="noConversion"/>
  </si>
  <si>
    <t>태양초골드고추장1.7kg+300g</t>
    <phoneticPr fontId="2" type="noConversion"/>
  </si>
  <si>
    <t>CJ비트R2.7kg</t>
    <phoneticPr fontId="2" type="noConversion"/>
  </si>
  <si>
    <t>ES퍼퓸러브미샴푸600mL</t>
    <phoneticPr fontId="2" type="noConversion"/>
  </si>
  <si>
    <t>양파중자</t>
    <phoneticPr fontId="2" type="noConversion"/>
  </si>
  <si>
    <t>1.5kg</t>
    <phoneticPr fontId="2" type="noConversion"/>
  </si>
  <si>
    <t>해표식용유1.8L</t>
    <phoneticPr fontId="2" type="noConversion"/>
  </si>
  <si>
    <t>삼립우유식빵720g</t>
    <phoneticPr fontId="2" type="noConversion"/>
  </si>
  <si>
    <t>1.7kg</t>
    <phoneticPr fontId="2" type="noConversion"/>
  </si>
  <si>
    <t>오뚜기1.8L</t>
    <phoneticPr fontId="2" type="noConversion"/>
  </si>
  <si>
    <t>400g</t>
    <phoneticPr fontId="2" type="noConversion"/>
  </si>
  <si>
    <t>8개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</si>
</sst>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41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R14" sqref="R14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20.10937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0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s="6" customFormat="1" ht="39.950000000000003" customHeight="1" x14ac:dyDescent="0.15">
      <c r="A2" s="30" t="s">
        <v>15</v>
      </c>
      <c r="B2" s="30" t="s">
        <v>16</v>
      </c>
      <c r="C2" s="30" t="s">
        <v>17</v>
      </c>
      <c r="D2" s="38" t="s">
        <v>31</v>
      </c>
      <c r="E2" s="38" t="s">
        <v>32</v>
      </c>
      <c r="F2" s="34" t="s">
        <v>33</v>
      </c>
      <c r="G2" s="35"/>
      <c r="H2" s="32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1"/>
      <c r="B3" s="31"/>
      <c r="C3" s="31"/>
      <c r="D3" s="39"/>
      <c r="E3" s="39"/>
      <c r="F3" s="36"/>
      <c r="G3" s="37"/>
      <c r="H3" s="33"/>
      <c r="I3" s="13" t="s">
        <v>103</v>
      </c>
      <c r="J3" s="13" t="s">
        <v>104</v>
      </c>
      <c r="K3" s="13" t="s">
        <v>105</v>
      </c>
      <c r="L3" s="13" t="s">
        <v>106</v>
      </c>
      <c r="M3" s="13" t="s">
        <v>103</v>
      </c>
      <c r="N3" s="13" t="s">
        <v>105</v>
      </c>
      <c r="O3" s="13" t="s">
        <v>107</v>
      </c>
      <c r="P3" s="13" t="s">
        <v>107</v>
      </c>
    </row>
    <row r="4" spans="1:16" s="9" customFormat="1" ht="19.5" customHeight="1" x14ac:dyDescent="0.15">
      <c r="A4" s="41" t="s">
        <v>18</v>
      </c>
      <c r="B4" s="28" t="s">
        <v>19</v>
      </c>
      <c r="C4" s="8" t="s">
        <v>29</v>
      </c>
      <c r="D4" s="3">
        <f>AVERAGE(I4:P4)</f>
        <v>55612.5</v>
      </c>
      <c r="E4" s="3">
        <v>54138</v>
      </c>
      <c r="F4" s="4" t="str">
        <f>IF((D4-E4)&lt;0,"↓",IF((D4-E4)&gt;0,"↑",""))</f>
        <v>↑</v>
      </c>
      <c r="G4" s="5">
        <f>ABS(D4-E4)</f>
        <v>1474.5</v>
      </c>
      <c r="H4" s="11">
        <f>IFERROR(ROUND(((D4-E4)/E4)*100,1),"-")</f>
        <v>2.7</v>
      </c>
      <c r="I4" s="14">
        <v>52800</v>
      </c>
      <c r="J4" s="14">
        <v>52800</v>
      </c>
      <c r="K4" s="14">
        <v>51800</v>
      </c>
      <c r="L4" s="14">
        <v>54800</v>
      </c>
      <c r="M4" s="14">
        <v>67400</v>
      </c>
      <c r="N4" s="14">
        <v>67000</v>
      </c>
      <c r="O4" s="14">
        <v>46500</v>
      </c>
      <c r="P4" s="14">
        <v>51800</v>
      </c>
    </row>
    <row r="5" spans="1:16" s="20" customFormat="1" ht="19.5" customHeight="1" x14ac:dyDescent="0.15">
      <c r="A5" s="42"/>
      <c r="B5" s="29"/>
      <c r="C5" s="15" t="s">
        <v>39</v>
      </c>
      <c r="D5" s="3"/>
      <c r="E5" s="17"/>
      <c r="F5" s="16"/>
      <c r="G5" s="18"/>
      <c r="H5" s="19"/>
      <c r="I5" s="21" t="s">
        <v>45</v>
      </c>
      <c r="J5" s="21" t="s">
        <v>45</v>
      </c>
      <c r="K5" s="21" t="s">
        <v>45</v>
      </c>
      <c r="L5" s="21"/>
      <c r="M5" s="21"/>
      <c r="N5" s="21"/>
      <c r="O5" s="21"/>
      <c r="P5" s="21"/>
    </row>
    <row r="6" spans="1:16" s="9" customFormat="1" ht="19.5" customHeight="1" x14ac:dyDescent="0.15">
      <c r="A6" s="42"/>
      <c r="B6" s="28" t="s">
        <v>51</v>
      </c>
      <c r="C6" s="8" t="s">
        <v>0</v>
      </c>
      <c r="D6" s="3">
        <f>AVERAGE(I6:P6)</f>
        <v>2058.75</v>
      </c>
      <c r="E6" s="3">
        <v>1924</v>
      </c>
      <c r="F6" s="4" t="str">
        <f>IF((D6-E6)&lt;0,"↓",IF((D6-E6)&gt;0,"↑",""))</f>
        <v>↑</v>
      </c>
      <c r="G6" s="5">
        <f>ABS(D6-E6)</f>
        <v>134.75</v>
      </c>
      <c r="H6" s="11">
        <f>IFERROR(ROUND(((D6-E6)/E6)*100,1),"-")</f>
        <v>7</v>
      </c>
      <c r="I6" s="14">
        <v>1650</v>
      </c>
      <c r="J6" s="14">
        <v>1650</v>
      </c>
      <c r="K6" s="14">
        <v>1470</v>
      </c>
      <c r="L6" s="14">
        <v>2100</v>
      </c>
      <c r="M6" s="14">
        <v>2700</v>
      </c>
      <c r="N6" s="14">
        <v>2600</v>
      </c>
      <c r="O6" s="14">
        <v>2100</v>
      </c>
      <c r="P6" s="14">
        <v>2200</v>
      </c>
    </row>
    <row r="7" spans="1:16" s="20" customFormat="1" ht="18.75" customHeight="1" x14ac:dyDescent="0.15">
      <c r="A7" s="42"/>
      <c r="B7" s="29"/>
      <c r="C7" s="15" t="s">
        <v>39</v>
      </c>
      <c r="D7" s="3"/>
      <c r="E7" s="17"/>
      <c r="F7" s="16"/>
      <c r="G7" s="18"/>
      <c r="H7" s="19"/>
      <c r="I7" s="21" t="s">
        <v>108</v>
      </c>
      <c r="J7" s="21"/>
      <c r="K7" s="21"/>
      <c r="L7" s="21"/>
      <c r="M7" s="21"/>
      <c r="N7" s="21"/>
      <c r="O7" s="21"/>
      <c r="P7" s="21"/>
    </row>
    <row r="8" spans="1:16" s="9" customFormat="1" ht="19.5" customHeight="1" x14ac:dyDescent="0.15">
      <c r="A8" s="42"/>
      <c r="B8" s="28" t="s">
        <v>58</v>
      </c>
      <c r="C8" s="8" t="s">
        <v>1</v>
      </c>
      <c r="D8" s="3">
        <f>AVERAGE(I8:P8)</f>
        <v>10800</v>
      </c>
      <c r="E8" s="3">
        <v>10425</v>
      </c>
      <c r="F8" s="4" t="str">
        <f>IF((D8-E8)&lt;0,"↓",IF((D8-E8)&gt;0,"↑",""))</f>
        <v>↑</v>
      </c>
      <c r="G8" s="5">
        <f>ABS(D8-E8)</f>
        <v>375</v>
      </c>
      <c r="H8" s="11">
        <f>IFERROR(ROUND(((D8-E8)/E8)*100,1),"-")</f>
        <v>3.6</v>
      </c>
      <c r="I8" s="14">
        <v>8700</v>
      </c>
      <c r="J8" s="14">
        <v>9800</v>
      </c>
      <c r="K8" s="14">
        <v>8200</v>
      </c>
      <c r="L8" s="14">
        <v>11500</v>
      </c>
      <c r="M8" s="14">
        <v>14600</v>
      </c>
      <c r="N8" s="14">
        <v>14000</v>
      </c>
      <c r="O8" s="14">
        <v>9900</v>
      </c>
      <c r="P8" s="14">
        <v>9700</v>
      </c>
    </row>
    <row r="9" spans="1:16" s="20" customFormat="1" ht="19.5" customHeight="1" x14ac:dyDescent="0.15">
      <c r="A9" s="42"/>
      <c r="B9" s="29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42"/>
      <c r="B10" s="28" t="s">
        <v>57</v>
      </c>
      <c r="C10" s="8" t="s">
        <v>2</v>
      </c>
      <c r="D10" s="3">
        <f>AVERAGE(I10:P10)</f>
        <v>3980</v>
      </c>
      <c r="E10" s="3">
        <v>3676</v>
      </c>
      <c r="F10" s="4" t="str">
        <f>IF((D10-E10)&lt;0,"↓",IF((D10-E10)&gt;0,"↑",""))</f>
        <v>↑</v>
      </c>
      <c r="G10" s="5">
        <f>ABS(D10-E10)</f>
        <v>304</v>
      </c>
      <c r="H10" s="11">
        <f>IFERROR(ROUND(((D10-E10)/E10)*100,1),"-")</f>
        <v>8.3000000000000007</v>
      </c>
      <c r="I10" s="14">
        <v>6500</v>
      </c>
      <c r="J10" s="14">
        <v>2980</v>
      </c>
      <c r="K10" s="14">
        <v>6600</v>
      </c>
      <c r="L10" s="14">
        <v>2980</v>
      </c>
      <c r="M10" s="14">
        <v>3690</v>
      </c>
      <c r="N10" s="14">
        <v>3690</v>
      </c>
      <c r="O10" s="14">
        <v>3480</v>
      </c>
      <c r="P10" s="14">
        <v>1920</v>
      </c>
    </row>
    <row r="11" spans="1:16" s="20" customFormat="1" ht="19.5" customHeight="1" x14ac:dyDescent="0.15">
      <c r="A11" s="42"/>
      <c r="B11" s="29"/>
      <c r="C11" s="15" t="s">
        <v>39</v>
      </c>
      <c r="D11" s="3"/>
      <c r="E11" s="17"/>
      <c r="F11" s="16"/>
      <c r="G11" s="18"/>
      <c r="H11" s="19"/>
      <c r="I11" s="21" t="s">
        <v>98</v>
      </c>
      <c r="J11" s="21" t="s">
        <v>115</v>
      </c>
      <c r="K11" s="21" t="s">
        <v>98</v>
      </c>
      <c r="L11" s="21"/>
      <c r="M11" s="21"/>
      <c r="N11" s="21"/>
      <c r="O11" s="21"/>
      <c r="P11" s="21"/>
    </row>
    <row r="12" spans="1:16" s="9" customFormat="1" ht="19.5" customHeight="1" x14ac:dyDescent="0.15">
      <c r="A12" s="42"/>
      <c r="B12" s="28" t="s">
        <v>56</v>
      </c>
      <c r="C12" s="8" t="s">
        <v>86</v>
      </c>
      <c r="D12" s="3">
        <f>AVERAGE(I12:P12)</f>
        <v>2280</v>
      </c>
      <c r="E12" s="3">
        <v>2103</v>
      </c>
      <c r="F12" s="4" t="str">
        <f>IF((D12-E12)&lt;0,"↓",IF((D12-E12)&gt;0,"↑",""))</f>
        <v>↑</v>
      </c>
      <c r="G12" s="5">
        <f>ABS(D12-E12)</f>
        <v>177</v>
      </c>
      <c r="H12" s="11">
        <f>IFERROR(ROUND(((D12-E12)/E12)*100,1),"-")</f>
        <v>8.4</v>
      </c>
      <c r="I12" s="14">
        <v>1980</v>
      </c>
      <c r="J12" s="14">
        <v>1980</v>
      </c>
      <c r="K12" s="14">
        <v>1720</v>
      </c>
      <c r="L12" s="14">
        <v>1780</v>
      </c>
      <c r="M12" s="14">
        <v>3500</v>
      </c>
      <c r="N12" s="14">
        <v>3500</v>
      </c>
      <c r="O12" s="14">
        <v>1980</v>
      </c>
      <c r="P12" s="14">
        <v>1800</v>
      </c>
    </row>
    <row r="13" spans="1:16" s="20" customFormat="1" ht="19.5" customHeight="1" x14ac:dyDescent="0.15">
      <c r="A13" s="42"/>
      <c r="B13" s="29"/>
      <c r="C13" s="15" t="s">
        <v>39</v>
      </c>
      <c r="D13" s="3"/>
      <c r="E13" s="17"/>
      <c r="F13" s="16"/>
      <c r="G13" s="18"/>
      <c r="H13" s="19"/>
      <c r="I13" s="21" t="s">
        <v>87</v>
      </c>
      <c r="J13" s="21" t="s">
        <v>87</v>
      </c>
      <c r="K13" s="21" t="s">
        <v>87</v>
      </c>
      <c r="L13" s="21"/>
      <c r="M13" s="21"/>
      <c r="N13" s="21"/>
      <c r="O13" s="21"/>
      <c r="P13" s="21"/>
    </row>
    <row r="14" spans="1:16" s="9" customFormat="1" ht="19.5" customHeight="1" x14ac:dyDescent="0.15">
      <c r="A14" s="42"/>
      <c r="B14" s="28" t="s">
        <v>20</v>
      </c>
      <c r="C14" s="8" t="s">
        <v>2</v>
      </c>
      <c r="D14" s="3">
        <f>AVERAGE(I14:P14)</f>
        <v>2707.5</v>
      </c>
      <c r="E14" s="3">
        <v>2170</v>
      </c>
      <c r="F14" s="4" t="str">
        <f>IF((D14-E14)&lt;0,"↓",IF((D14-E14)&gt;0,"↑",""))</f>
        <v>↑</v>
      </c>
      <c r="G14" s="5">
        <f>ABS(D14-E14)</f>
        <v>537.5</v>
      </c>
      <c r="H14" s="11">
        <f>IFERROR(ROUND(((D14-E14)/E14)*100,1),"-")</f>
        <v>24.8</v>
      </c>
      <c r="I14" s="14">
        <v>1980</v>
      </c>
      <c r="J14" s="14">
        <v>2170</v>
      </c>
      <c r="K14" s="14">
        <v>2150</v>
      </c>
      <c r="L14" s="14">
        <v>1980</v>
      </c>
      <c r="M14" s="14">
        <v>4600</v>
      </c>
      <c r="N14" s="14">
        <v>4500</v>
      </c>
      <c r="O14" s="14">
        <v>1780</v>
      </c>
      <c r="P14" s="14">
        <v>2500</v>
      </c>
    </row>
    <row r="15" spans="1:16" s="20" customFormat="1" ht="19.5" customHeight="1" x14ac:dyDescent="0.15">
      <c r="A15" s="42"/>
      <c r="B15" s="29"/>
      <c r="C15" s="15" t="s">
        <v>39</v>
      </c>
      <c r="D15" s="3"/>
      <c r="E15" s="17"/>
      <c r="F15" s="16"/>
      <c r="G15" s="18"/>
      <c r="H15" s="19"/>
      <c r="I15" s="21" t="s">
        <v>88</v>
      </c>
      <c r="J15" s="21" t="s">
        <v>88</v>
      </c>
      <c r="K15" s="21" t="s">
        <v>88</v>
      </c>
      <c r="L15" s="21"/>
      <c r="M15" s="21"/>
      <c r="N15" s="21"/>
      <c r="O15" s="21"/>
      <c r="P15" s="21" t="s">
        <v>88</v>
      </c>
    </row>
    <row r="16" spans="1:16" s="9" customFormat="1" ht="19.5" customHeight="1" x14ac:dyDescent="0.15">
      <c r="A16" s="42"/>
      <c r="B16" s="28" t="s">
        <v>55</v>
      </c>
      <c r="C16" s="8" t="s">
        <v>28</v>
      </c>
      <c r="D16" s="3">
        <f>AVERAGE(I16:P16)</f>
        <v>4291.25</v>
      </c>
      <c r="E16" s="3">
        <v>3980</v>
      </c>
      <c r="F16" s="4" t="str">
        <f>IF((D16-E16)&lt;0,"↓",IF((D16-E16)&gt;0,"↑",""))</f>
        <v>↑</v>
      </c>
      <c r="G16" s="5">
        <f>ABS(D16-E16)</f>
        <v>311.25</v>
      </c>
      <c r="H16" s="11">
        <f>IFERROR(ROUND(((D16-E16)/E16)*100,1),"-")</f>
        <v>7.8</v>
      </c>
      <c r="I16" s="14">
        <v>4980</v>
      </c>
      <c r="J16" s="14">
        <v>3720</v>
      </c>
      <c r="K16" s="14">
        <v>3270</v>
      </c>
      <c r="L16" s="14">
        <v>4500</v>
      </c>
      <c r="M16" s="14">
        <v>3990</v>
      </c>
      <c r="N16" s="14">
        <v>3990</v>
      </c>
      <c r="O16" s="14">
        <v>5980</v>
      </c>
      <c r="P16" s="14">
        <v>3900</v>
      </c>
    </row>
    <row r="17" spans="1:16" s="20" customFormat="1" ht="19.5" customHeight="1" x14ac:dyDescent="0.15">
      <c r="A17" s="42"/>
      <c r="B17" s="29"/>
      <c r="C17" s="15" t="s">
        <v>39</v>
      </c>
      <c r="D17" s="3"/>
      <c r="E17" s="17"/>
      <c r="F17" s="16"/>
      <c r="G17" s="18"/>
      <c r="H17" s="19"/>
      <c r="I17" s="21" t="s">
        <v>89</v>
      </c>
      <c r="J17" s="21" t="s">
        <v>89</v>
      </c>
      <c r="K17" s="21" t="s">
        <v>89</v>
      </c>
      <c r="L17" s="21"/>
      <c r="M17" s="21"/>
      <c r="N17" s="21"/>
      <c r="O17" s="21"/>
      <c r="P17" s="21" t="s">
        <v>89</v>
      </c>
    </row>
    <row r="18" spans="1:16" s="9" customFormat="1" ht="19.5" customHeight="1" x14ac:dyDescent="0.15">
      <c r="A18" s="42"/>
      <c r="B18" s="28" t="s">
        <v>54</v>
      </c>
      <c r="C18" s="8" t="s">
        <v>85</v>
      </c>
      <c r="D18" s="3">
        <f>AVERAGE(I18:P18)</f>
        <v>5400</v>
      </c>
      <c r="E18" s="3">
        <v>6450</v>
      </c>
      <c r="F18" s="4" t="str">
        <f>IF((D18-E18)&lt;0,"↓",IF((D18-E18)&gt;0,"↑",""))</f>
        <v>↓</v>
      </c>
      <c r="G18" s="5">
        <f>ABS(D18-E18)</f>
        <v>1050</v>
      </c>
      <c r="H18" s="11">
        <f>IFERROR(ROUND(((D18-E18)/E18)*100,1),"-")</f>
        <v>-16.3</v>
      </c>
      <c r="I18" s="14">
        <v>8200</v>
      </c>
      <c r="J18" s="14">
        <v>9200</v>
      </c>
      <c r="K18" s="14">
        <v>8800</v>
      </c>
      <c r="L18" s="14">
        <v>1800</v>
      </c>
      <c r="M18" s="14">
        <v>2500</v>
      </c>
      <c r="N18" s="14">
        <v>2300</v>
      </c>
      <c r="O18" s="14">
        <v>1700</v>
      </c>
      <c r="P18" s="14">
        <v>8700</v>
      </c>
    </row>
    <row r="19" spans="1:16" s="20" customFormat="1" ht="18.75" customHeight="1" x14ac:dyDescent="0.15">
      <c r="A19" s="42"/>
      <c r="B19" s="29"/>
      <c r="C19" s="15" t="s">
        <v>39</v>
      </c>
      <c r="D19" s="3"/>
      <c r="E19" s="17"/>
      <c r="F19" s="16"/>
      <c r="G19" s="18"/>
      <c r="H19" s="19"/>
      <c r="I19" s="22" t="s">
        <v>109</v>
      </c>
      <c r="J19" s="22" t="s">
        <v>97</v>
      </c>
      <c r="K19" s="22" t="s">
        <v>101</v>
      </c>
      <c r="L19" s="22"/>
      <c r="M19" s="22"/>
      <c r="N19" s="22"/>
      <c r="O19" s="22"/>
      <c r="P19" s="22" t="s">
        <v>122</v>
      </c>
    </row>
    <row r="20" spans="1:16" s="9" customFormat="1" ht="19.5" customHeight="1" x14ac:dyDescent="0.15">
      <c r="A20" s="42"/>
      <c r="B20" s="28" t="s">
        <v>50</v>
      </c>
      <c r="C20" s="8" t="s">
        <v>40</v>
      </c>
      <c r="D20" s="3">
        <f>AVERAGE(I20:P20)</f>
        <v>3981.25</v>
      </c>
      <c r="E20" s="3">
        <v>4248</v>
      </c>
      <c r="F20" s="4" t="str">
        <f>IF((D20-E20)&lt;0,"↓",IF((D20-E20)&gt;0,"↑",""))</f>
        <v>↓</v>
      </c>
      <c r="G20" s="5">
        <f>ABS(D20-E20)</f>
        <v>266.75</v>
      </c>
      <c r="H20" s="11">
        <f>IFERROR(ROUND(((D20-E20)/E20)*100,1),"-")</f>
        <v>-6.3</v>
      </c>
      <c r="I20" s="14">
        <v>3700</v>
      </c>
      <c r="J20" s="14">
        <v>2900</v>
      </c>
      <c r="K20" s="14">
        <v>2900</v>
      </c>
      <c r="L20" s="14">
        <v>5000</v>
      </c>
      <c r="M20" s="14">
        <v>4700</v>
      </c>
      <c r="N20" s="14">
        <v>4950</v>
      </c>
      <c r="O20" s="14">
        <v>5000</v>
      </c>
      <c r="P20" s="14">
        <v>2700</v>
      </c>
    </row>
    <row r="21" spans="1:16" s="20" customFormat="1" ht="19.5" customHeight="1" x14ac:dyDescent="0.15">
      <c r="A21" s="42"/>
      <c r="B21" s="29"/>
      <c r="C21" s="15" t="s">
        <v>39</v>
      </c>
      <c r="D21" s="3"/>
      <c r="E21" s="17"/>
      <c r="F21" s="16"/>
      <c r="G21" s="18"/>
      <c r="H21" s="19"/>
      <c r="I21" s="21"/>
      <c r="J21" s="21"/>
      <c r="K21" s="21"/>
      <c r="L21" s="21"/>
      <c r="M21" s="21"/>
      <c r="N21" s="21"/>
      <c r="O21" s="21"/>
      <c r="P21" s="21"/>
    </row>
    <row r="22" spans="1:16" s="9" customFormat="1" ht="19.5" customHeight="1" x14ac:dyDescent="0.15">
      <c r="A22" s="42"/>
      <c r="B22" s="28" t="s">
        <v>53</v>
      </c>
      <c r="C22" s="8" t="s">
        <v>48</v>
      </c>
      <c r="D22" s="3">
        <f>AVERAGE(I22:P22)</f>
        <v>6221.25</v>
      </c>
      <c r="E22" s="3">
        <v>5693</v>
      </c>
      <c r="F22" s="4" t="str">
        <f>IF((D22-E22)&lt;0,"↓",IF((D22-E22)&gt;0,"↑",""))</f>
        <v>↑</v>
      </c>
      <c r="G22" s="5">
        <f>ABS(D22-E22)</f>
        <v>528.25</v>
      </c>
      <c r="H22" s="11">
        <f>IFERROR(ROUND(((D22-E22)/E22)*100,1),"-")</f>
        <v>9.3000000000000007</v>
      </c>
      <c r="I22" s="14">
        <v>3980</v>
      </c>
      <c r="J22" s="14">
        <v>3980</v>
      </c>
      <c r="K22" s="14">
        <v>3980</v>
      </c>
      <c r="L22" s="14">
        <v>7980</v>
      </c>
      <c r="M22" s="14">
        <v>9400</v>
      </c>
      <c r="N22" s="14">
        <v>9200</v>
      </c>
      <c r="O22" s="14">
        <v>7980</v>
      </c>
      <c r="P22" s="14">
        <v>3270</v>
      </c>
    </row>
    <row r="23" spans="1:16" s="20" customFormat="1" ht="19.5" customHeight="1" x14ac:dyDescent="0.15">
      <c r="A23" s="42"/>
      <c r="B23" s="29"/>
      <c r="C23" s="15" t="s">
        <v>39</v>
      </c>
      <c r="D23" s="3"/>
      <c r="E23" s="17"/>
      <c r="F23" s="16"/>
      <c r="G23" s="18"/>
      <c r="H23" s="19"/>
      <c r="I23" s="23" t="s">
        <v>108</v>
      </c>
      <c r="J23" s="23"/>
      <c r="K23" s="23"/>
      <c r="L23" s="23"/>
      <c r="M23" s="23"/>
      <c r="N23" s="23"/>
      <c r="O23" s="23"/>
      <c r="P23" s="23"/>
    </row>
    <row r="24" spans="1:16" s="9" customFormat="1" ht="20.25" customHeight="1" x14ac:dyDescent="0.15">
      <c r="A24" s="42"/>
      <c r="B24" s="28" t="s">
        <v>52</v>
      </c>
      <c r="C24" s="8" t="s">
        <v>46</v>
      </c>
      <c r="D24" s="3">
        <f>AVERAGE(I24:P24)</f>
        <v>41206.25</v>
      </c>
      <c r="E24" s="3">
        <v>39469</v>
      </c>
      <c r="F24" s="4" t="str">
        <f>IF((D24-E24)&lt;0,"↓",IF((D24-E24)&gt;0,"↑",""))</f>
        <v>↑</v>
      </c>
      <c r="G24" s="5">
        <f>ABS(D24-E24)</f>
        <v>1737.25</v>
      </c>
      <c r="H24" s="11">
        <f>IFERROR(ROUND(((D24-E24)/E24)*100,1),"-")</f>
        <v>4.4000000000000004</v>
      </c>
      <c r="I24" s="14">
        <v>35100</v>
      </c>
      <c r="J24" s="14">
        <v>37200</v>
      </c>
      <c r="K24" s="14">
        <v>36200</v>
      </c>
      <c r="L24" s="14">
        <v>55000</v>
      </c>
      <c r="M24" s="14">
        <v>37900</v>
      </c>
      <c r="N24" s="14">
        <v>34900</v>
      </c>
      <c r="O24" s="14">
        <v>55250</v>
      </c>
      <c r="P24" s="14">
        <v>38100</v>
      </c>
    </row>
    <row r="25" spans="1:16" s="20" customFormat="1" ht="24" customHeight="1" x14ac:dyDescent="0.15">
      <c r="A25" s="42"/>
      <c r="B25" s="29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/>
      <c r="M25" s="21"/>
      <c r="N25" s="21"/>
      <c r="O25" s="21"/>
      <c r="P25" s="21"/>
    </row>
    <row r="26" spans="1:16" s="9" customFormat="1" ht="24" customHeight="1" x14ac:dyDescent="0.15">
      <c r="A26" s="42"/>
      <c r="B26" s="28" t="s">
        <v>21</v>
      </c>
      <c r="C26" s="8" t="s">
        <v>3</v>
      </c>
      <c r="D26" s="3">
        <f>AVERAGE(I26:P26)</f>
        <v>11812.5</v>
      </c>
      <c r="E26" s="3">
        <v>13544</v>
      </c>
      <c r="F26" s="4" t="str">
        <f>IF((D26-E26)&lt;0,"↓",IF((D26-E26)&gt;0,"↑",""))</f>
        <v>↓</v>
      </c>
      <c r="G26" s="5">
        <f>ABS(D26-E26)</f>
        <v>1731.5</v>
      </c>
      <c r="H26" s="11">
        <f>IFERROR(ROUND(((D26-E26)/E26)*100,1),"-")</f>
        <v>-12.8</v>
      </c>
      <c r="I26" s="14">
        <v>10800</v>
      </c>
      <c r="J26" s="14">
        <v>10800</v>
      </c>
      <c r="K26" s="14">
        <v>10800</v>
      </c>
      <c r="L26" s="14">
        <v>11000</v>
      </c>
      <c r="M26" s="14">
        <v>13900</v>
      </c>
      <c r="N26" s="14">
        <v>14900</v>
      </c>
      <c r="O26" s="14">
        <v>11400</v>
      </c>
      <c r="P26" s="14">
        <v>10900</v>
      </c>
    </row>
    <row r="27" spans="1:16" s="20" customFormat="1" ht="24" customHeight="1" x14ac:dyDescent="0.15">
      <c r="A27" s="42"/>
      <c r="B27" s="29"/>
      <c r="C27" s="15" t="s">
        <v>39</v>
      </c>
      <c r="D27" s="25"/>
      <c r="E27" s="17"/>
      <c r="F27" s="16"/>
      <c r="G27" s="18"/>
      <c r="H27" s="19"/>
      <c r="I27" s="21"/>
      <c r="J27" s="21"/>
      <c r="K27" s="21"/>
      <c r="L27" s="21"/>
      <c r="M27" s="21"/>
      <c r="N27" s="21"/>
      <c r="O27" s="21"/>
      <c r="P27" s="21"/>
    </row>
    <row r="28" spans="1:16" s="9" customFormat="1" ht="19.5" customHeight="1" x14ac:dyDescent="0.15">
      <c r="A28" s="42"/>
      <c r="B28" s="28" t="s">
        <v>38</v>
      </c>
      <c r="C28" s="8" t="s">
        <v>41</v>
      </c>
      <c r="D28" s="3">
        <f>AVERAGE(I28:P28)</f>
        <v>7230</v>
      </c>
      <c r="E28" s="3">
        <v>6856</v>
      </c>
      <c r="F28" s="4" t="str">
        <f>IF((D28-E28)&lt;0,"↓",IF((D28-E28)&gt;0,"↑",""))</f>
        <v>↑</v>
      </c>
      <c r="G28" s="5">
        <f>ABS(D28-E28)</f>
        <v>374</v>
      </c>
      <c r="H28" s="11">
        <f>IFERROR(ROUND(((D28-E28)/E28)*100,1),"-")</f>
        <v>5.5</v>
      </c>
      <c r="I28" s="14">
        <v>7600</v>
      </c>
      <c r="J28" s="14">
        <v>7600</v>
      </c>
      <c r="K28" s="14">
        <v>7200</v>
      </c>
      <c r="L28" s="14">
        <v>7200</v>
      </c>
      <c r="M28" s="14">
        <v>6250</v>
      </c>
      <c r="N28" s="14">
        <v>6590</v>
      </c>
      <c r="O28" s="14">
        <v>7900</v>
      </c>
      <c r="P28" s="14">
        <v>7500</v>
      </c>
    </row>
    <row r="29" spans="1:16" s="20" customFormat="1" ht="19.5" customHeight="1" x14ac:dyDescent="0.15">
      <c r="A29" s="42"/>
      <c r="B29" s="29"/>
      <c r="C29" s="15" t="s">
        <v>39</v>
      </c>
      <c r="D29" s="3"/>
      <c r="E29" s="17"/>
      <c r="F29" s="16"/>
      <c r="G29" s="18"/>
      <c r="H29" s="19"/>
      <c r="I29" s="21" t="s">
        <v>110</v>
      </c>
      <c r="J29" s="21" t="s">
        <v>110</v>
      </c>
      <c r="K29" s="21"/>
      <c r="L29" s="21"/>
      <c r="M29" s="21"/>
      <c r="N29" s="21"/>
      <c r="O29" s="21"/>
      <c r="P29" s="21"/>
    </row>
    <row r="30" spans="1:16" s="9" customFormat="1" ht="19.5" customHeight="1" x14ac:dyDescent="0.15">
      <c r="A30" s="42"/>
      <c r="B30" s="28" t="s">
        <v>59</v>
      </c>
      <c r="C30" s="8" t="s">
        <v>4</v>
      </c>
      <c r="D30" s="3">
        <f>AVERAGE(I30:P30)</f>
        <v>6998.75</v>
      </c>
      <c r="E30" s="3">
        <v>6287</v>
      </c>
      <c r="F30" s="4" t="str">
        <f>IF((D30-E30)&lt;0,"↓",IF((D30-E30)&gt;0,"↑",""))</f>
        <v>↑</v>
      </c>
      <c r="G30" s="5">
        <f>ABS(D30-E30)</f>
        <v>711.75</v>
      </c>
      <c r="H30" s="11">
        <f>IFERROR(ROUND(((D30-E30)/E30)*100,1),"-")</f>
        <v>11.3</v>
      </c>
      <c r="I30" s="14">
        <v>5980</v>
      </c>
      <c r="J30" s="14">
        <v>5980</v>
      </c>
      <c r="K30" s="14">
        <v>5900</v>
      </c>
      <c r="L30" s="14">
        <v>6980</v>
      </c>
      <c r="M30" s="14">
        <v>9990</v>
      </c>
      <c r="N30" s="14">
        <v>9900</v>
      </c>
      <c r="O30" s="14">
        <v>6980</v>
      </c>
      <c r="P30" s="14">
        <v>4280</v>
      </c>
    </row>
    <row r="31" spans="1:16" s="20" customFormat="1" ht="19.5" customHeight="1" x14ac:dyDescent="0.15">
      <c r="A31" s="42"/>
      <c r="B31" s="29"/>
      <c r="C31" s="15" t="s">
        <v>39</v>
      </c>
      <c r="D31" s="3"/>
      <c r="E31" s="17"/>
      <c r="F31" s="16"/>
      <c r="G31" s="18"/>
      <c r="H31" s="19"/>
      <c r="I31" s="14" t="s">
        <v>90</v>
      </c>
      <c r="J31" s="21" t="s">
        <v>102</v>
      </c>
      <c r="K31" s="21"/>
      <c r="L31" s="21"/>
      <c r="M31" s="21"/>
      <c r="N31" s="21"/>
      <c r="O31" s="21"/>
      <c r="P31" s="21"/>
    </row>
    <row r="32" spans="1:16" s="9" customFormat="1" ht="19.5" customHeight="1" x14ac:dyDescent="0.15">
      <c r="A32" s="42"/>
      <c r="B32" s="28" t="s">
        <v>60</v>
      </c>
      <c r="C32" s="8" t="s">
        <v>77</v>
      </c>
      <c r="D32" s="3">
        <f>AVERAGE(I32:P32)</f>
        <v>1396.25</v>
      </c>
      <c r="E32" s="3">
        <v>1410</v>
      </c>
      <c r="F32" s="4" t="str">
        <f>IF((D32-E32)&lt;0,"↓",IF((D32-E32)&gt;0,"↑",""))</f>
        <v>↓</v>
      </c>
      <c r="G32" s="5">
        <f>ABS(D32-E32)</f>
        <v>13.75</v>
      </c>
      <c r="H32" s="11">
        <f>IFERROR(ROUND(((D32-E32)/E32)*100,1),"-")</f>
        <v>-1</v>
      </c>
      <c r="I32" s="14">
        <v>1000</v>
      </c>
      <c r="J32" s="14">
        <v>1000</v>
      </c>
      <c r="K32" s="14">
        <v>1000</v>
      </c>
      <c r="L32" s="14">
        <v>990</v>
      </c>
      <c r="M32" s="14">
        <v>2640</v>
      </c>
      <c r="N32" s="14">
        <v>2640</v>
      </c>
      <c r="O32" s="14">
        <v>1000</v>
      </c>
      <c r="P32" s="14">
        <v>900</v>
      </c>
    </row>
    <row r="33" spans="1:16" s="20" customFormat="1" ht="19.5" customHeight="1" x14ac:dyDescent="0.15">
      <c r="A33" s="42"/>
      <c r="B33" s="29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/>
      <c r="O33" s="21"/>
      <c r="P33" s="21"/>
    </row>
    <row r="34" spans="1:16" s="9" customFormat="1" ht="19.5" customHeight="1" x14ac:dyDescent="0.15">
      <c r="A34" s="42"/>
      <c r="B34" s="28" t="s">
        <v>61</v>
      </c>
      <c r="C34" s="8" t="s">
        <v>2</v>
      </c>
      <c r="D34" s="3">
        <f>AVERAGE(I34:P34)</f>
        <v>3670</v>
      </c>
      <c r="E34" s="3">
        <v>3904</v>
      </c>
      <c r="F34" s="4" t="str">
        <f>IF((D34-E34)&lt;0,"↓",IF((D34-E34)&gt;0,"↑",""))</f>
        <v>↓</v>
      </c>
      <c r="G34" s="5">
        <f>ABS(D34-E34)</f>
        <v>234</v>
      </c>
      <c r="H34" s="11">
        <f>IFERROR(ROUND(((D34-E34)/E34)*100,1),"-")</f>
        <v>-6</v>
      </c>
      <c r="I34" s="14">
        <v>4980</v>
      </c>
      <c r="J34" s="14">
        <v>3980</v>
      </c>
      <c r="K34" s="14">
        <v>3920</v>
      </c>
      <c r="L34" s="14">
        <v>2980</v>
      </c>
      <c r="M34" s="14">
        <v>3300</v>
      </c>
      <c r="N34" s="14">
        <v>3500</v>
      </c>
      <c r="O34" s="14">
        <v>2980</v>
      </c>
      <c r="P34" s="14">
        <v>3720</v>
      </c>
    </row>
    <row r="35" spans="1:16" s="20" customFormat="1" ht="19.5" customHeight="1" x14ac:dyDescent="0.15">
      <c r="A35" s="42"/>
      <c r="B35" s="29"/>
      <c r="C35" s="15" t="s">
        <v>39</v>
      </c>
      <c r="D35" s="3"/>
      <c r="E35" s="17"/>
      <c r="F35" s="16"/>
      <c r="G35" s="18"/>
      <c r="H35" s="19"/>
      <c r="I35" s="21"/>
      <c r="J35" s="21" t="s">
        <v>116</v>
      </c>
      <c r="K35" s="21"/>
      <c r="L35" s="21"/>
      <c r="M35" s="21"/>
      <c r="N35" s="21"/>
      <c r="O35" s="21"/>
      <c r="P35" s="14"/>
    </row>
    <row r="36" spans="1:16" s="9" customFormat="1" ht="19.5" customHeight="1" x14ac:dyDescent="0.15">
      <c r="A36" s="42"/>
      <c r="B36" s="28" t="s">
        <v>36</v>
      </c>
      <c r="C36" s="8" t="s">
        <v>42</v>
      </c>
      <c r="D36" s="3">
        <f>AVERAGE(I36:P36)</f>
        <v>19725</v>
      </c>
      <c r="E36" s="3">
        <v>19425</v>
      </c>
      <c r="F36" s="4" t="str">
        <f>IF((D36-E36)&lt;0,"↓",IF((D36-E36)&gt;0,"↑",""))</f>
        <v>↑</v>
      </c>
      <c r="G36" s="5">
        <f>ABS(D36-E36)</f>
        <v>300</v>
      </c>
      <c r="H36" s="11">
        <f>IFERROR(ROUND(((D36-E36)/E36)*100,1),"-")</f>
        <v>1.5</v>
      </c>
      <c r="I36" s="14">
        <v>10800</v>
      </c>
      <c r="J36" s="14">
        <v>9800</v>
      </c>
      <c r="K36" s="14">
        <v>10900</v>
      </c>
      <c r="L36" s="14">
        <v>26800</v>
      </c>
      <c r="M36" s="14">
        <v>29800</v>
      </c>
      <c r="N36" s="14">
        <v>27900</v>
      </c>
      <c r="O36" s="14">
        <v>32000</v>
      </c>
      <c r="P36" s="14">
        <v>9800</v>
      </c>
    </row>
    <row r="37" spans="1:16" s="20" customFormat="1" ht="18.75" customHeight="1" x14ac:dyDescent="0.15">
      <c r="A37" s="42"/>
      <c r="B37" s="29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42"/>
      <c r="B38" s="28" t="s">
        <v>37</v>
      </c>
      <c r="C38" s="8" t="s">
        <v>43</v>
      </c>
      <c r="D38" s="3">
        <f>AVERAGE(I38:P38)</f>
        <v>11515</v>
      </c>
      <c r="E38" s="3">
        <v>9841</v>
      </c>
      <c r="F38" s="4" t="str">
        <f>IF((D38-E38)&lt;0,"↓",IF((D38-E38)&gt;0,"↑",""))</f>
        <v>↑</v>
      </c>
      <c r="G38" s="5">
        <f>ABS(D38-E38)</f>
        <v>1674</v>
      </c>
      <c r="H38" s="11">
        <f>IFERROR(ROUND(((D38-E38)/E38)*100,1),"-")</f>
        <v>17</v>
      </c>
      <c r="I38" s="14">
        <v>10200</v>
      </c>
      <c r="J38" s="14">
        <v>12000</v>
      </c>
      <c r="K38" s="14">
        <v>7980</v>
      </c>
      <c r="L38" s="14">
        <v>10000</v>
      </c>
      <c r="M38" s="14">
        <v>11960</v>
      </c>
      <c r="N38" s="14">
        <v>16980</v>
      </c>
      <c r="O38" s="14">
        <v>10000</v>
      </c>
      <c r="P38" s="14">
        <v>13000</v>
      </c>
    </row>
    <row r="39" spans="1:16" s="20" customFormat="1" ht="19.5" customHeight="1" x14ac:dyDescent="0.15">
      <c r="A39" s="43"/>
      <c r="B39" s="29"/>
      <c r="C39" s="15" t="s">
        <v>39</v>
      </c>
      <c r="D39" s="3"/>
      <c r="E39" s="17"/>
      <c r="F39" s="16"/>
      <c r="G39" s="18"/>
      <c r="H39" s="19"/>
      <c r="I39" s="22"/>
      <c r="J39" s="22"/>
      <c r="K39" s="22"/>
      <c r="L39" s="22"/>
      <c r="M39" s="22"/>
      <c r="N39" s="22"/>
      <c r="O39" s="22"/>
      <c r="P39" s="22"/>
    </row>
    <row r="40" spans="1:16" s="9" customFormat="1" ht="19.5" customHeight="1" x14ac:dyDescent="0.15">
      <c r="A40" s="41" t="s">
        <v>22</v>
      </c>
      <c r="B40" s="28" t="s">
        <v>62</v>
      </c>
      <c r="C40" s="8" t="s">
        <v>13</v>
      </c>
      <c r="D40" s="3">
        <f>AVERAGE(I40:P40)</f>
        <v>5377.5</v>
      </c>
      <c r="E40" s="3">
        <v>5328</v>
      </c>
      <c r="F40" s="4" t="str">
        <f>IF((D40-E40)&lt;0,"↓",IF((D40-E40)&gt;0,"↑",""))</f>
        <v>↑</v>
      </c>
      <c r="G40" s="5">
        <f>ABS(D40-E40)</f>
        <v>49.5</v>
      </c>
      <c r="H40" s="11">
        <f>IFERROR(ROUND(((D40-E40)/E40)*100,1),"-")</f>
        <v>0.9</v>
      </c>
      <c r="I40" s="14">
        <v>5300</v>
      </c>
      <c r="J40" s="14">
        <v>5200</v>
      </c>
      <c r="K40" s="14">
        <v>5600</v>
      </c>
      <c r="L40" s="14">
        <v>4980</v>
      </c>
      <c r="M40" s="14">
        <v>5080</v>
      </c>
      <c r="N40" s="14">
        <v>4680</v>
      </c>
      <c r="O40" s="14">
        <v>5980</v>
      </c>
      <c r="P40" s="14">
        <v>6200</v>
      </c>
    </row>
    <row r="41" spans="1:16" s="20" customFormat="1" ht="19.5" customHeight="1" x14ac:dyDescent="0.15">
      <c r="A41" s="42"/>
      <c r="B41" s="29"/>
      <c r="C41" s="15" t="s">
        <v>39</v>
      </c>
      <c r="D41" s="3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42"/>
      <c r="B42" s="28" t="s">
        <v>63</v>
      </c>
      <c r="C42" s="8" t="s">
        <v>5</v>
      </c>
      <c r="D42" s="3">
        <f>AVERAGE(I42:P42)</f>
        <v>1881.25</v>
      </c>
      <c r="E42" s="3">
        <v>1748</v>
      </c>
      <c r="F42" s="4" t="str">
        <f>IF((D42-E42)&lt;0,"↓",IF((D42-E42)&gt;0,"↑",""))</f>
        <v>↑</v>
      </c>
      <c r="G42" s="5">
        <f>ABS(D42-E42)</f>
        <v>133.25</v>
      </c>
      <c r="H42" s="11">
        <f>IFERROR(ROUND(((D42-E42)/E42)*100,1),"-")</f>
        <v>7.6</v>
      </c>
      <c r="I42" s="14">
        <v>1900</v>
      </c>
      <c r="J42" s="14">
        <v>1900</v>
      </c>
      <c r="K42" s="14">
        <v>1900</v>
      </c>
      <c r="L42" s="14">
        <v>1790</v>
      </c>
      <c r="M42" s="14">
        <v>1890</v>
      </c>
      <c r="N42" s="14">
        <v>1890</v>
      </c>
      <c r="O42" s="14">
        <v>1980</v>
      </c>
      <c r="P42" s="14">
        <v>1800</v>
      </c>
    </row>
    <row r="43" spans="1:16" s="20" customFormat="1" ht="19.5" customHeight="1" x14ac:dyDescent="0.15">
      <c r="A43" s="42"/>
      <c r="B43" s="29"/>
      <c r="C43" s="15" t="s">
        <v>39</v>
      </c>
      <c r="D43" s="3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42"/>
      <c r="B44" s="28" t="s">
        <v>64</v>
      </c>
      <c r="C44" s="8" t="s">
        <v>76</v>
      </c>
      <c r="D44" s="3">
        <f>AVERAGE(I44:P44)</f>
        <v>9033.75</v>
      </c>
      <c r="E44" s="3">
        <v>8596</v>
      </c>
      <c r="F44" s="4" t="str">
        <f>IF((D44-E44)&lt;0,"↓",IF((D44-E44)&gt;0,"↑",""))</f>
        <v>↑</v>
      </c>
      <c r="G44" s="5">
        <f>ABS(D44-E44)</f>
        <v>437.75</v>
      </c>
      <c r="H44" s="11">
        <f>IFERROR(ROUND(((D44-E44)/E44)*100,1),"-")</f>
        <v>5.0999999999999996</v>
      </c>
      <c r="I44" s="14">
        <v>9500</v>
      </c>
      <c r="J44" s="14">
        <v>9500</v>
      </c>
      <c r="K44" s="14">
        <v>9400</v>
      </c>
      <c r="L44" s="14">
        <v>8900</v>
      </c>
      <c r="M44" s="14">
        <v>7670</v>
      </c>
      <c r="N44" s="14">
        <v>7900</v>
      </c>
      <c r="O44" s="14">
        <v>8900</v>
      </c>
      <c r="P44" s="14">
        <v>10500</v>
      </c>
    </row>
    <row r="45" spans="1:16" s="20" customFormat="1" ht="19.5" customHeight="1" x14ac:dyDescent="0.15">
      <c r="A45" s="42"/>
      <c r="B45" s="29"/>
      <c r="C45" s="15" t="s">
        <v>39</v>
      </c>
      <c r="D45" s="3"/>
      <c r="E45" s="17"/>
      <c r="F45" s="16"/>
      <c r="G45" s="18"/>
      <c r="H45" s="19"/>
      <c r="I45" s="21" t="s">
        <v>111</v>
      </c>
      <c r="J45" s="21" t="s">
        <v>117</v>
      </c>
      <c r="K45" s="21" t="s">
        <v>120</v>
      </c>
      <c r="L45" s="21"/>
      <c r="M45" s="21"/>
      <c r="N45" s="21"/>
      <c r="O45" s="21"/>
      <c r="P45" s="21"/>
    </row>
    <row r="46" spans="1:16" s="9" customFormat="1" ht="19.5" customHeight="1" x14ac:dyDescent="0.15">
      <c r="A46" s="42"/>
      <c r="B46" s="28" t="s">
        <v>49</v>
      </c>
      <c r="C46" s="8" t="s">
        <v>6</v>
      </c>
      <c r="D46" s="3">
        <f>AVERAGE(I46:P46)</f>
        <v>1237.5</v>
      </c>
      <c r="E46" s="3">
        <v>1213</v>
      </c>
      <c r="F46" s="4" t="str">
        <f>IF((D46-E46)&lt;0,"↓",IF((D46-E46)&gt;0,"↑",""))</f>
        <v>↑</v>
      </c>
      <c r="G46" s="5">
        <f>ABS(D46-E46)</f>
        <v>24.5</v>
      </c>
      <c r="H46" s="11">
        <f>IFERROR(ROUND(((D46-E46)/E46)*100,1),"-")</f>
        <v>2</v>
      </c>
      <c r="I46" s="14">
        <v>1400</v>
      </c>
      <c r="J46" s="14">
        <v>1300</v>
      </c>
      <c r="K46" s="14">
        <v>1400</v>
      </c>
      <c r="L46" s="14">
        <v>1100</v>
      </c>
      <c r="M46" s="14">
        <v>1100</v>
      </c>
      <c r="N46" s="14">
        <v>1100</v>
      </c>
      <c r="O46" s="14">
        <v>1100</v>
      </c>
      <c r="P46" s="14">
        <v>1400</v>
      </c>
    </row>
    <row r="47" spans="1:16" s="20" customFormat="1" ht="19.5" customHeight="1" x14ac:dyDescent="0.15">
      <c r="A47" s="42"/>
      <c r="B47" s="29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42"/>
      <c r="B48" s="28" t="s">
        <v>65</v>
      </c>
      <c r="C48" s="8" t="s">
        <v>7</v>
      </c>
      <c r="D48" s="3">
        <f>AVERAGE(I48:P48)</f>
        <v>2260.75</v>
      </c>
      <c r="E48" s="3">
        <v>2212</v>
      </c>
      <c r="F48" s="4" t="str">
        <f>IF((D48-E48)&lt;0,"↓",IF((D48-E48)&gt;0,"↑",""))</f>
        <v>↑</v>
      </c>
      <c r="G48" s="5">
        <f>ABS(D48-E48)</f>
        <v>48.75</v>
      </c>
      <c r="H48" s="11">
        <f>IFERROR(ROUND(((D48-E48)/E48)*100,1),"-")</f>
        <v>2.2000000000000002</v>
      </c>
      <c r="I48" s="14">
        <v>3980</v>
      </c>
      <c r="J48" s="14">
        <v>3760</v>
      </c>
      <c r="K48" s="14">
        <v>3980</v>
      </c>
      <c r="L48" s="14">
        <v>800</v>
      </c>
      <c r="M48" s="14">
        <v>760</v>
      </c>
      <c r="N48" s="14">
        <v>736</v>
      </c>
      <c r="O48" s="14">
        <v>800</v>
      </c>
      <c r="P48" s="14">
        <v>3270</v>
      </c>
    </row>
    <row r="49" spans="1:16" s="20" customFormat="1" ht="18.75" customHeight="1" x14ac:dyDescent="0.15">
      <c r="A49" s="42"/>
      <c r="B49" s="29"/>
      <c r="C49" s="15" t="s">
        <v>39</v>
      </c>
      <c r="D49" s="3"/>
      <c r="E49" s="17"/>
      <c r="F49" s="16"/>
      <c r="G49" s="18"/>
      <c r="H49" s="19"/>
      <c r="I49" s="26" t="s">
        <v>91</v>
      </c>
      <c r="J49" s="21" t="s">
        <v>91</v>
      </c>
      <c r="K49" s="21" t="s">
        <v>91</v>
      </c>
      <c r="L49" s="21"/>
      <c r="M49" s="21"/>
      <c r="N49" s="21"/>
      <c r="O49" s="21"/>
      <c r="P49" s="21" t="s">
        <v>91</v>
      </c>
    </row>
    <row r="50" spans="1:16" s="9" customFormat="1" ht="19.5" customHeight="1" x14ac:dyDescent="0.15">
      <c r="A50" s="42"/>
      <c r="B50" s="28" t="s">
        <v>23</v>
      </c>
      <c r="C50" s="8" t="s">
        <v>8</v>
      </c>
      <c r="D50" s="3">
        <f>AVERAGE(I50:P50)</f>
        <v>2560</v>
      </c>
      <c r="E50" s="3">
        <v>2001</v>
      </c>
      <c r="F50" s="4" t="str">
        <f>IF((D50-E50)&lt;0,"↓",IF((D50-E50)&gt;0,"↑",""))</f>
        <v>↑</v>
      </c>
      <c r="G50" s="5">
        <f>ABS(D50-E50)</f>
        <v>559</v>
      </c>
      <c r="H50" s="11">
        <f>IFERROR(ROUND(((D50-E50)/E50)*100,1),"-")</f>
        <v>27.9</v>
      </c>
      <c r="I50" s="27">
        <v>2150</v>
      </c>
      <c r="J50" s="14">
        <v>3500</v>
      </c>
      <c r="K50" s="14">
        <v>3150</v>
      </c>
      <c r="L50" s="14">
        <v>1100</v>
      </c>
      <c r="M50" s="14">
        <v>2880</v>
      </c>
      <c r="N50" s="14">
        <v>2480</v>
      </c>
      <c r="O50" s="14">
        <v>1100</v>
      </c>
      <c r="P50" s="14">
        <v>4120</v>
      </c>
    </row>
    <row r="51" spans="1:16" s="20" customFormat="1" ht="19.5" customHeight="1" x14ac:dyDescent="0.15">
      <c r="A51" s="42"/>
      <c r="B51" s="29"/>
      <c r="C51" s="15" t="s">
        <v>39</v>
      </c>
      <c r="D51" s="3"/>
      <c r="E51" s="17"/>
      <c r="F51" s="16"/>
      <c r="G51" s="18"/>
      <c r="H51" s="19"/>
      <c r="I51" s="21" t="s">
        <v>92</v>
      </c>
      <c r="J51" s="21" t="s">
        <v>118</v>
      </c>
      <c r="K51" s="21"/>
      <c r="L51" s="21"/>
      <c r="M51" s="21"/>
      <c r="N51" s="21"/>
      <c r="O51" s="21"/>
      <c r="P51" s="21"/>
    </row>
    <row r="52" spans="1:16" s="9" customFormat="1" ht="19.5" customHeight="1" x14ac:dyDescent="0.15">
      <c r="A52" s="42"/>
      <c r="B52" s="28" t="s">
        <v>66</v>
      </c>
      <c r="C52" s="8" t="s">
        <v>24</v>
      </c>
      <c r="D52" s="3">
        <f>AVERAGE(I52:P52)</f>
        <v>25675</v>
      </c>
      <c r="E52" s="3">
        <v>25488</v>
      </c>
      <c r="F52" s="4" t="str">
        <f>IF((D52-E52)&lt;0,"↓",IF((D52-E52)&gt;0,"↑",""))</f>
        <v>↑</v>
      </c>
      <c r="G52" s="5">
        <f>ABS(D52-E52)</f>
        <v>187</v>
      </c>
      <c r="H52" s="11">
        <f>IFERROR(ROUND(((D52-E52)/E52)*100,1),"-")</f>
        <v>0.7</v>
      </c>
      <c r="I52" s="27">
        <v>28100</v>
      </c>
      <c r="J52" s="14">
        <v>27900</v>
      </c>
      <c r="K52" s="14">
        <v>27900</v>
      </c>
      <c r="L52" s="14">
        <v>28000</v>
      </c>
      <c r="M52" s="14">
        <v>18000</v>
      </c>
      <c r="N52" s="14">
        <v>19300</v>
      </c>
      <c r="O52" s="14">
        <v>28000</v>
      </c>
      <c r="P52" s="14">
        <v>28200</v>
      </c>
    </row>
    <row r="53" spans="1:16" s="20" customFormat="1" ht="19.5" customHeight="1" x14ac:dyDescent="0.15">
      <c r="A53" s="42"/>
      <c r="B53" s="29"/>
      <c r="C53" s="15" t="s">
        <v>39</v>
      </c>
      <c r="D53" s="3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42"/>
      <c r="B54" s="28" t="s">
        <v>67</v>
      </c>
      <c r="C54" s="8" t="s">
        <v>9</v>
      </c>
      <c r="D54" s="3">
        <f>AVERAGE(I54:P54)</f>
        <v>2107.5</v>
      </c>
      <c r="E54" s="3">
        <v>2145</v>
      </c>
      <c r="F54" s="4" t="str">
        <f>IF((D54-E54)&lt;0,"↓",IF((D54-E54)&gt;0,"↑",""))</f>
        <v>↓</v>
      </c>
      <c r="G54" s="5">
        <f>ABS(D54-E54)</f>
        <v>37.5</v>
      </c>
      <c r="H54" s="11">
        <f>IFERROR(ROUND(((D54-E54)/E54)*100,1),"-")</f>
        <v>-1.7</v>
      </c>
      <c r="I54" s="27">
        <v>1800</v>
      </c>
      <c r="J54" s="14">
        <v>1800</v>
      </c>
      <c r="K54" s="14">
        <v>1700</v>
      </c>
      <c r="L54" s="14">
        <v>2500</v>
      </c>
      <c r="M54" s="14">
        <v>2180</v>
      </c>
      <c r="N54" s="14">
        <v>2880</v>
      </c>
      <c r="O54" s="14">
        <v>2500</v>
      </c>
      <c r="P54" s="14">
        <v>1500</v>
      </c>
    </row>
    <row r="55" spans="1:16" s="20" customFormat="1" ht="19.5" customHeight="1" x14ac:dyDescent="0.15">
      <c r="A55" s="42"/>
      <c r="B55" s="29"/>
      <c r="C55" s="15" t="s">
        <v>39</v>
      </c>
      <c r="D55" s="3"/>
      <c r="E55" s="17"/>
      <c r="F55" s="16"/>
      <c r="G55" s="18"/>
      <c r="H55" s="19"/>
      <c r="I55" s="21" t="s">
        <v>93</v>
      </c>
      <c r="J55" s="21"/>
      <c r="K55" s="21" t="s">
        <v>121</v>
      </c>
      <c r="L55" s="21"/>
      <c r="M55" s="21"/>
      <c r="N55" s="21"/>
      <c r="O55" s="21"/>
      <c r="P55" s="21"/>
    </row>
    <row r="56" spans="1:16" s="9" customFormat="1" ht="19.5" customHeight="1" x14ac:dyDescent="0.15">
      <c r="A56" s="42"/>
      <c r="B56" s="28" t="s">
        <v>68</v>
      </c>
      <c r="C56" s="8" t="s">
        <v>44</v>
      </c>
      <c r="D56" s="3">
        <f>AVERAGE(I56:P56)</f>
        <v>11825</v>
      </c>
      <c r="E56" s="3">
        <v>11863</v>
      </c>
      <c r="F56" s="4" t="str">
        <f>IF((D56-E56)&lt;0,"↓",IF((D56-E56)&gt;0,"↑",""))</f>
        <v>↓</v>
      </c>
      <c r="G56" s="5">
        <f>ABS(D56-E56)</f>
        <v>38</v>
      </c>
      <c r="H56" s="11">
        <f>IFERROR(ROUND(((D56-E56)/E56)*100,1),"-")</f>
        <v>-0.3</v>
      </c>
      <c r="I56" s="27">
        <v>10200</v>
      </c>
      <c r="J56" s="14">
        <v>10500</v>
      </c>
      <c r="K56" s="14">
        <v>9900</v>
      </c>
      <c r="L56" s="14">
        <v>11900</v>
      </c>
      <c r="M56" s="14">
        <v>17800</v>
      </c>
      <c r="N56" s="14">
        <v>13500</v>
      </c>
      <c r="O56" s="14">
        <v>11900</v>
      </c>
      <c r="P56" s="14">
        <v>8900</v>
      </c>
    </row>
    <row r="57" spans="1:16" s="20" customFormat="1" ht="19.5" customHeight="1" x14ac:dyDescent="0.15">
      <c r="A57" s="42"/>
      <c r="B57" s="29"/>
      <c r="C57" s="15" t="s">
        <v>39</v>
      </c>
      <c r="D57" s="3"/>
      <c r="E57" s="17"/>
      <c r="F57" s="16"/>
      <c r="G57" s="18"/>
      <c r="H57" s="19"/>
      <c r="I57" s="21" t="s">
        <v>112</v>
      </c>
      <c r="J57" s="21" t="s">
        <v>119</v>
      </c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42"/>
      <c r="B58" s="28" t="s">
        <v>69</v>
      </c>
      <c r="C58" s="8" t="s">
        <v>10</v>
      </c>
      <c r="D58" s="3">
        <f>AVERAGE(I58:P58)</f>
        <v>1418.75</v>
      </c>
      <c r="E58" s="3">
        <v>1391</v>
      </c>
      <c r="F58" s="4" t="str">
        <f>IF((D58-E58)&lt;0,"↓",IF((D58-E58)&gt;0,"↑",""))</f>
        <v>↑</v>
      </c>
      <c r="G58" s="5">
        <f>ABS(D58-E58)</f>
        <v>27.75</v>
      </c>
      <c r="H58" s="11">
        <f>IFERROR(ROUND(((D58-E58)/E58)*100,1),"-")</f>
        <v>2</v>
      </c>
      <c r="I58" s="14">
        <v>1480</v>
      </c>
      <c r="J58" s="14">
        <v>1480</v>
      </c>
      <c r="K58" s="14">
        <v>1470</v>
      </c>
      <c r="L58" s="14">
        <v>1400</v>
      </c>
      <c r="M58" s="14">
        <v>1280</v>
      </c>
      <c r="N58" s="14">
        <v>1280</v>
      </c>
      <c r="O58" s="14">
        <v>1490</v>
      </c>
      <c r="P58" s="14">
        <v>1470</v>
      </c>
    </row>
    <row r="59" spans="1:16" s="20" customFormat="1" ht="19.5" customHeight="1" x14ac:dyDescent="0.15">
      <c r="A59" s="43"/>
      <c r="B59" s="29"/>
      <c r="C59" s="15" t="s">
        <v>39</v>
      </c>
      <c r="D59" s="3"/>
      <c r="E59" s="17"/>
      <c r="F59" s="16"/>
      <c r="G59" s="18"/>
      <c r="H59" s="19"/>
      <c r="I59" s="21" t="s">
        <v>99</v>
      </c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47" t="s">
        <v>34</v>
      </c>
      <c r="B60" s="28" t="s">
        <v>70</v>
      </c>
      <c r="C60" s="8" t="s">
        <v>30</v>
      </c>
      <c r="D60" s="3">
        <f>AVERAGE(I60:P60)</f>
        <v>9212.5</v>
      </c>
      <c r="E60" s="3">
        <v>9025</v>
      </c>
      <c r="F60" s="4" t="str">
        <f>IF((D60-E60)&lt;0,"↓",IF((D60-E60)&gt;0,"↑",""))</f>
        <v>↑</v>
      </c>
      <c r="G60" s="5">
        <f>ABS(D60-E60)</f>
        <v>187.5</v>
      </c>
      <c r="H60" s="11">
        <f>IFERROR(ROUND(((D60-E60)/E60)*100,1),"-")</f>
        <v>2.1</v>
      </c>
      <c r="I60" s="14">
        <v>8500</v>
      </c>
      <c r="J60" s="14">
        <v>8500</v>
      </c>
      <c r="K60" s="14">
        <v>8900</v>
      </c>
      <c r="L60" s="14">
        <v>9800</v>
      </c>
      <c r="M60" s="14">
        <v>8900</v>
      </c>
      <c r="N60" s="14">
        <v>10900</v>
      </c>
      <c r="O60" s="14">
        <v>8500</v>
      </c>
      <c r="P60" s="14">
        <v>9700</v>
      </c>
    </row>
    <row r="61" spans="1:16" s="20" customFormat="1" ht="19.5" customHeight="1" x14ac:dyDescent="0.15">
      <c r="A61" s="48"/>
      <c r="B61" s="29"/>
      <c r="C61" s="15" t="s">
        <v>39</v>
      </c>
      <c r="D61" s="3"/>
      <c r="E61" s="17"/>
      <c r="F61" s="16"/>
      <c r="G61" s="18"/>
      <c r="H61" s="19"/>
      <c r="I61" s="21" t="s">
        <v>113</v>
      </c>
      <c r="J61" s="21" t="s">
        <v>100</v>
      </c>
      <c r="K61" s="21"/>
      <c r="L61" s="21"/>
      <c r="M61" s="21"/>
      <c r="N61" s="21"/>
      <c r="O61" s="21"/>
      <c r="P61" s="21"/>
    </row>
    <row r="62" spans="1:16" s="9" customFormat="1" ht="19.5" customHeight="1" x14ac:dyDescent="0.15">
      <c r="A62" s="48"/>
      <c r="B62" s="28" t="s">
        <v>71</v>
      </c>
      <c r="C62" s="8" t="s">
        <v>11</v>
      </c>
      <c r="D62" s="3">
        <f>AVERAGE(I62:P62)</f>
        <v>7127.5</v>
      </c>
      <c r="E62" s="3">
        <v>6779</v>
      </c>
      <c r="F62" s="4" t="str">
        <f>IF((D62-E62)&lt;0,"↓",IF((D62-E62)&gt;0,"↑",""))</f>
        <v>↑</v>
      </c>
      <c r="G62" s="5">
        <f>ABS(D62-E62)</f>
        <v>348.5</v>
      </c>
      <c r="H62" s="11">
        <f>IFERROR(ROUND(((D62-E62)/E62)*100,1),"-")</f>
        <v>5.0999999999999996</v>
      </c>
      <c r="I62" s="14">
        <v>7980</v>
      </c>
      <c r="J62" s="14">
        <v>7980</v>
      </c>
      <c r="K62" s="14">
        <v>6980</v>
      </c>
      <c r="L62" s="14">
        <v>5400</v>
      </c>
      <c r="M62" s="14">
        <v>5400</v>
      </c>
      <c r="N62" s="14">
        <v>10900</v>
      </c>
      <c r="O62" s="14">
        <v>5400</v>
      </c>
      <c r="P62" s="14">
        <v>6980</v>
      </c>
    </row>
    <row r="63" spans="1:16" s="20" customFormat="1" ht="19.5" customHeight="1" x14ac:dyDescent="0.15">
      <c r="A63" s="48"/>
      <c r="B63" s="29"/>
      <c r="C63" s="15" t="s">
        <v>39</v>
      </c>
      <c r="D63" s="3"/>
      <c r="E63" s="17"/>
      <c r="F63" s="16"/>
      <c r="G63" s="18"/>
      <c r="H63" s="19"/>
      <c r="I63" s="21" t="s">
        <v>114</v>
      </c>
      <c r="J63" s="14" t="s">
        <v>96</v>
      </c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48"/>
      <c r="B64" s="28" t="s">
        <v>72</v>
      </c>
      <c r="C64" s="8" t="s">
        <v>12</v>
      </c>
      <c r="D64" s="3">
        <f>AVERAGE(I64:P64)</f>
        <v>14775</v>
      </c>
      <c r="E64" s="3">
        <v>13463</v>
      </c>
      <c r="F64" s="4" t="str">
        <f t="shared" ref="F64:F72" si="0">IF((D64-E64)&lt;0,"↓",IF((D64-E64)&gt;0,"↑",""))</f>
        <v>↑</v>
      </c>
      <c r="G64" s="5">
        <f>ABS(D64-E64)</f>
        <v>1312</v>
      </c>
      <c r="H64" s="11">
        <f>IFERROR(ROUND(((D64-E64)/E64)*100,1),"-")</f>
        <v>9.6999999999999993</v>
      </c>
      <c r="I64" s="14">
        <v>16800</v>
      </c>
      <c r="J64" s="14">
        <v>16200</v>
      </c>
      <c r="K64" s="14">
        <v>13900</v>
      </c>
      <c r="L64" s="14">
        <v>13900</v>
      </c>
      <c r="M64" s="14">
        <v>14900</v>
      </c>
      <c r="N64" s="14">
        <v>13900</v>
      </c>
      <c r="O64" s="14">
        <v>13900</v>
      </c>
      <c r="P64" s="14">
        <v>14700</v>
      </c>
    </row>
    <row r="65" spans="1:16" s="20" customFormat="1" ht="24" customHeight="1" x14ac:dyDescent="0.15">
      <c r="A65" s="49"/>
      <c r="B65" s="29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95</v>
      </c>
      <c r="J65" s="14" t="s">
        <v>95</v>
      </c>
      <c r="K65" s="21" t="s">
        <v>95</v>
      </c>
      <c r="L65" s="21" t="s">
        <v>94</v>
      </c>
      <c r="M65" s="21"/>
      <c r="N65" s="21"/>
      <c r="O65" s="21" t="s">
        <v>94</v>
      </c>
      <c r="P65" s="21" t="s">
        <v>95</v>
      </c>
    </row>
    <row r="66" spans="1:16" s="9" customFormat="1" ht="19.5" customHeight="1" x14ac:dyDescent="0.15">
      <c r="A66" s="44" t="s">
        <v>25</v>
      </c>
      <c r="B66" s="28" t="s">
        <v>26</v>
      </c>
      <c r="C66" s="8" t="s">
        <v>14</v>
      </c>
      <c r="D66" s="3">
        <f>AVERAGE(I66:P66)</f>
        <v>2099.75</v>
      </c>
      <c r="E66" s="3">
        <v>2054</v>
      </c>
      <c r="F66" s="4" t="str">
        <f t="shared" si="0"/>
        <v>↑</v>
      </c>
      <c r="G66" s="5">
        <f>ABS(D66-E66)</f>
        <v>45.75</v>
      </c>
      <c r="H66" s="11">
        <f>IFERROR(ROUND(((D66-E66)/E66)*100,1),"-")</f>
        <v>2.2000000000000002</v>
      </c>
      <c r="I66" s="14">
        <v>2127</v>
      </c>
      <c r="J66" s="14">
        <v>2127</v>
      </c>
      <c r="K66" s="14">
        <v>2217</v>
      </c>
      <c r="L66" s="14">
        <v>2055</v>
      </c>
      <c r="M66" s="14">
        <v>2055</v>
      </c>
      <c r="N66" s="14">
        <v>2055</v>
      </c>
      <c r="O66" s="14">
        <v>2055</v>
      </c>
      <c r="P66" s="14">
        <v>2107</v>
      </c>
    </row>
    <row r="67" spans="1:16" s="20" customFormat="1" ht="19.5" customHeight="1" x14ac:dyDescent="0.15">
      <c r="A67" s="45"/>
      <c r="B67" s="29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5"/>
      <c r="B68" s="28" t="s">
        <v>73</v>
      </c>
      <c r="C68" s="8" t="s">
        <v>14</v>
      </c>
      <c r="D68" s="3">
        <f>AVERAGE(I68:P68)</f>
        <v>1590</v>
      </c>
      <c r="E68" s="3">
        <v>1565</v>
      </c>
      <c r="F68" s="4" t="str">
        <f t="shared" si="0"/>
        <v>↑</v>
      </c>
      <c r="G68" s="5">
        <f>ABS(D68-E68)</f>
        <v>25</v>
      </c>
      <c r="H68" s="11">
        <f>IFERROR(ROUND(((D68-E68)/E68)*100,1),"-")</f>
        <v>1.6</v>
      </c>
      <c r="I68" s="14">
        <v>1680</v>
      </c>
      <c r="J68" s="14">
        <v>1680</v>
      </c>
      <c r="K68" s="14">
        <v>1680</v>
      </c>
      <c r="L68" s="14">
        <v>1500</v>
      </c>
      <c r="M68" s="14">
        <v>1500</v>
      </c>
      <c r="N68" s="14">
        <v>1500</v>
      </c>
      <c r="O68" s="14">
        <v>1500</v>
      </c>
      <c r="P68" s="14">
        <v>1680</v>
      </c>
    </row>
    <row r="69" spans="1:16" s="20" customFormat="1" ht="19.5" customHeight="1" x14ac:dyDescent="0.15">
      <c r="A69" s="45"/>
      <c r="B69" s="29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5"/>
      <c r="B70" s="28" t="s">
        <v>74</v>
      </c>
      <c r="C70" s="8" t="s">
        <v>14</v>
      </c>
      <c r="D70" s="3">
        <f>AVERAGE(I70:P70)</f>
        <v>2093.375</v>
      </c>
      <c r="E70" s="3">
        <v>2056</v>
      </c>
      <c r="F70" s="4" t="str">
        <f t="shared" si="0"/>
        <v>↑</v>
      </c>
      <c r="G70" s="5">
        <f>ABS(D70-E70)</f>
        <v>37.375</v>
      </c>
      <c r="H70" s="11">
        <f>IFERROR(ROUND(((D70-E70)/E70)*100,1),"-")</f>
        <v>1.8</v>
      </c>
      <c r="I70" s="14">
        <v>2117</v>
      </c>
      <c r="J70" s="14">
        <v>2117</v>
      </c>
      <c r="K70" s="14">
        <v>2218</v>
      </c>
      <c r="L70" s="14">
        <v>2047</v>
      </c>
      <c r="M70" s="14">
        <v>2047</v>
      </c>
      <c r="N70" s="14">
        <v>2047</v>
      </c>
      <c r="O70" s="14">
        <v>2047</v>
      </c>
      <c r="P70" s="14">
        <v>2107</v>
      </c>
    </row>
    <row r="71" spans="1:16" s="20" customFormat="1" ht="19.5" customHeight="1" x14ac:dyDescent="0.15">
      <c r="A71" s="45"/>
      <c r="B71" s="29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5"/>
      <c r="B72" s="28" t="s">
        <v>27</v>
      </c>
      <c r="C72" s="8" t="s">
        <v>45</v>
      </c>
      <c r="D72" s="3">
        <f>AVERAGE(I72:P72)</f>
        <v>82120</v>
      </c>
      <c r="E72" s="3">
        <v>82140</v>
      </c>
      <c r="F72" s="4" t="str">
        <f t="shared" si="0"/>
        <v>↓</v>
      </c>
      <c r="G72" s="5">
        <f>ABS(D72-E72)</f>
        <v>20</v>
      </c>
      <c r="H72" s="11">
        <f>IFERROR(ROUND(((D72-E72)/E72)*100,1),"-")</f>
        <v>0</v>
      </c>
      <c r="I72" s="14">
        <v>82120</v>
      </c>
      <c r="J72" s="14">
        <v>82120</v>
      </c>
      <c r="K72" s="14">
        <v>82120</v>
      </c>
      <c r="L72" s="14">
        <v>82120</v>
      </c>
      <c r="M72" s="14">
        <v>82120</v>
      </c>
      <c r="N72" s="14">
        <v>82120</v>
      </c>
      <c r="O72" s="14">
        <v>82120</v>
      </c>
      <c r="P72" s="14">
        <v>82120</v>
      </c>
    </row>
    <row r="73" spans="1:16" s="20" customFormat="1" ht="19.5" customHeight="1" x14ac:dyDescent="0.15">
      <c r="A73" s="46"/>
      <c r="B73" s="29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2022-07-05T03:18:28Z</dcterms:modified>
</cp:coreProperties>
</file>