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4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2" i="5" l="1"/>
  <c r="D28" i="5"/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0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<sst xmlns="http://schemas.openxmlformats.org/spreadsheetml/2006/main" count="212" uniqueCount="152">
  <si>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</si>
  <si>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</si>
  <si>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</si>
  <si>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</si>
  <si>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</si>
  <si>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</si>
  <si>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</si>
  <si>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</si>
  <si>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</si>
  <si>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</si>
  <si>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</si>
  <si>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</si>
  <si>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</si>
  <si>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</si>
  <si>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</si>
  <si>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</si>
  <si>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</si>
  <si>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</si>
  <si>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</si>
  <si>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</si>
  <si>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</si>
  <si>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</si>
  <si>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</si>
  <si>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</si>
  <si>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</si>
  <si>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</si>
  <si>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</si>
  <si>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</si>
  <si>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</si>
  <si>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</si>
  <si>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</si>
  <si>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</si>
  <si>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</si>
  <si>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</si>
  <si>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</si>
  <si>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</si>
  <si>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</si>
  <si>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</si>
  <si>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</si>
  <si>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</si>
  <si>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</si>
  <si>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</si>
  <si>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</si>
  <si>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</si>
  <si>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</si>
  <si>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</si>
  <si>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</si>
  <si>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</si>
  <si>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</si>
  <si>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</si>
  <si>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</si>
  <si>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</si>
  <si>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</si>
  <si>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</si>
  <si>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</si>
  <si>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</si>
  <si>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</si>
  <si>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</si>
  <si>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</si>
  <si>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</si>
  <si>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</si>
  <si>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</si>
  <si>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</si>
  <si>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</si>
  <si>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</si>
  <si>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</si>
  <si>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</si>
  <si>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</si>
  <si>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</si>
  <si>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</si>
  <si>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</si>
  <si>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</si>
  <si>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</si>
  <si>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</si>
  <si>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</si>
  <si>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</si>
  <si>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</si>
  <si>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</si>
  <si>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</si>
  <si>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</si>
  <si>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</si>
  <si>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</si>
  <si>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</si>
  <si>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</si>
  <si>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</si>
  <si>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1개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</si>
  <si>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</si>
  <si>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</si>
  <si>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</si>
  <si>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청정란30구</t>
    <phoneticPr fontId="2" type="noConversion"/>
  </si>
  <si>
    <t>1.5kg</t>
    <phoneticPr fontId="2" type="noConversion"/>
  </si>
  <si>
    <t>제주무</t>
    <phoneticPr fontId="2" type="noConversion"/>
  </si>
  <si>
    <t>개당/300g</t>
    <phoneticPr fontId="2" type="noConversion"/>
  </si>
  <si>
    <t>300g</t>
    <phoneticPr fontId="2" type="noConversion"/>
  </si>
  <si>
    <t>1.5kg+400g</t>
    <phoneticPr fontId="2" type="noConversion"/>
  </si>
  <si>
    <t>1 단</t>
    <phoneticPr fontId="2" type="noConversion"/>
  </si>
  <si>
    <t>4개</t>
    <phoneticPr fontId="2" type="noConversion"/>
  </si>
  <si>
    <t>코디</t>
    <phoneticPr fontId="2" type="noConversion"/>
  </si>
  <si>
    <t>국내산</t>
    <phoneticPr fontId="2" type="noConversion"/>
  </si>
  <si>
    <t>500g</t>
    <phoneticPr fontId="2" type="noConversion"/>
  </si>
  <si>
    <t>자반1손</t>
    <phoneticPr fontId="2" type="noConversion"/>
  </si>
  <si>
    <t>하림12호</t>
    <phoneticPr fontId="2" type="noConversion"/>
  </si>
  <si>
    <t>한우</t>
    <phoneticPr fontId="2" type="noConversion"/>
  </si>
  <si>
    <t>해표식용유1.8L</t>
    <phoneticPr fontId="2" type="noConversion"/>
  </si>
  <si>
    <t>심층수손두부550g</t>
    <phoneticPr fontId="2" type="noConversion"/>
  </si>
  <si>
    <t>4월11일</t>
    <phoneticPr fontId="2" type="noConversion"/>
  </si>
  <si>
    <t>국산콩나물300g</t>
    <phoneticPr fontId="2" type="noConversion"/>
  </si>
  <si>
    <t>깐마늘2kg</t>
    <phoneticPr fontId="2" type="noConversion"/>
  </si>
  <si>
    <t>1봉지</t>
    <phoneticPr fontId="2" type="noConversion"/>
  </si>
  <si>
    <t>1근</t>
    <phoneticPr fontId="2" type="noConversion"/>
  </si>
  <si>
    <t>1.3kg</t>
    <phoneticPr fontId="2" type="noConversion"/>
  </si>
  <si>
    <t>1L</t>
    <phoneticPr fontId="2" type="noConversion"/>
  </si>
  <si>
    <t>4월13일</t>
    <phoneticPr fontId="2" type="noConversion"/>
  </si>
  <si>
    <t>밥맛좋은쌀</t>
    <phoneticPr fontId="2" type="noConversion"/>
  </si>
  <si>
    <t>100g</t>
    <phoneticPr fontId="2" type="noConversion"/>
  </si>
  <si>
    <t>양파2입</t>
    <phoneticPr fontId="2" type="noConversion"/>
  </si>
  <si>
    <t>흙대파</t>
    <phoneticPr fontId="2" type="noConversion"/>
  </si>
  <si>
    <t>알배기1장배추</t>
    <phoneticPr fontId="2" type="noConversion"/>
  </si>
  <si>
    <t>안동큰사과4입</t>
    <phoneticPr fontId="2" type="noConversion"/>
  </si>
  <si>
    <t>30개입</t>
    <phoneticPr fontId="2" type="noConversion"/>
  </si>
  <si>
    <t>태양초골드고추장1.5kg+400g</t>
    <phoneticPr fontId="2" type="noConversion"/>
  </si>
  <si>
    <t>참이슬클래식360ml</t>
    <phoneticPr fontId="2" type="noConversion"/>
  </si>
  <si>
    <t>CJ비트R2.7kg</t>
    <phoneticPr fontId="2" type="noConversion"/>
  </si>
  <si>
    <t>ES퍼퓸러브미샴푸600ml</t>
    <phoneticPr fontId="2" type="noConversion"/>
  </si>
  <si>
    <t>4월14일</t>
    <phoneticPr fontId="2" type="noConversion"/>
  </si>
  <si>
    <t>햇양파1망</t>
    <phoneticPr fontId="2" type="noConversion"/>
  </si>
  <si>
    <t>금동이고춧가루매운1kg</t>
    <phoneticPr fontId="2" type="noConversion"/>
  </si>
  <si>
    <t>중력밀가루</t>
    <phoneticPr fontId="2" type="noConversion"/>
  </si>
  <si>
    <t>백설식용유1.8L</t>
    <phoneticPr fontId="2" type="noConversion"/>
  </si>
  <si>
    <t>삼립옥수수빵390g</t>
    <phoneticPr fontId="2" type="noConversion"/>
  </si>
  <si>
    <t>4월15일</t>
    <phoneticPr fontId="2" type="noConversion"/>
  </si>
  <si>
    <t>1+1카놀라오일</t>
    <phoneticPr fontId="2" type="noConversion"/>
  </si>
  <si>
    <t>1+1</t>
    <phoneticPr fontId="2" type="noConversion"/>
  </si>
  <si>
    <t>4월12일</t>
    <phoneticPr fontId="2" type="noConversion"/>
  </si>
  <si>
    <t>이마쌀</t>
    <phoneticPr fontId="2" type="noConversion"/>
  </si>
  <si>
    <t>24+6</t>
    <phoneticPr fontId="2" type="noConversion"/>
  </si>
  <si>
    <t>1망국내산(대)</t>
    <phoneticPr fontId="2" type="noConversion"/>
  </si>
  <si>
    <t>-</t>
    <phoneticPr fontId="2" type="noConversion"/>
  </si>
  <si>
    <t>소가씻어나온콩나물500g</t>
    <phoneticPr fontId="2" type="noConversion"/>
  </si>
  <si>
    <t>국산콩나물1봉</t>
    <phoneticPr fontId="2" type="noConversion"/>
  </si>
  <si>
    <t>2kg</t>
    <phoneticPr fontId="2" type="noConversion"/>
  </si>
  <si>
    <t>소자</t>
    <phoneticPr fontId="2" type="noConversion"/>
  </si>
  <si>
    <t>서리태450g</t>
    <phoneticPr fontId="2" type="noConversion"/>
  </si>
  <si>
    <t>CJ하얀설탕3kg</t>
    <phoneticPr fontId="2" type="noConversion"/>
  </si>
  <si>
    <t>백설찰밀가루1kg</t>
    <phoneticPr fontId="2" type="noConversion"/>
  </si>
  <si>
    <t>백설콩기름1.8L</t>
    <phoneticPr fontId="2" type="noConversion"/>
  </si>
  <si>
    <t>삼립108겹스틱파이(150g)</t>
    <phoneticPr fontId="2" type="noConversion"/>
  </si>
  <si>
    <t>소가부침두부300g</t>
    <phoneticPr fontId="2" type="noConversion"/>
  </si>
  <si>
    <t>1.5kg+400g태양초골드고추장</t>
    <phoneticPr fontId="2" type="noConversion"/>
  </si>
  <si>
    <t>참이슬후레쉬360ml</t>
    <phoneticPr fontId="2" type="noConversion"/>
  </si>
  <si>
    <t>엘라스틴퍼퓸러브미샴푸600ml</t>
    <phoneticPr fontId="2" type="noConversion"/>
  </si>
  <si>
    <t>크리넥스3겹순수소프트30m*30롤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</si>
</sst>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L65" sqref="L6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1.6640625" style="2" customWidth="1"/>
    <col min="10" max="10" width="11.33203125" style="2" customWidth="1"/>
    <col min="11" max="11" width="11.6640625" style="2" customWidth="1"/>
    <col min="12" max="16" width="11.3320312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133</v>
      </c>
      <c r="J3" s="13" t="s">
        <v>105</v>
      </c>
      <c r="K3" s="13" t="s">
        <v>124</v>
      </c>
      <c r="L3" s="13" t="s">
        <v>105</v>
      </c>
      <c r="M3" s="13" t="s">
        <v>112</v>
      </c>
      <c r="N3" s="13" t="s">
        <v>133</v>
      </c>
      <c r="O3" s="13" t="s">
        <v>130</v>
      </c>
      <c r="P3" s="13" t="s">
        <v>112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60687.5</v>
      </c>
      <c r="E4" s="3">
        <v>60913</v>
      </c>
      <c r="F4" s="4" t="str">
        <f>IF((D4-E4)&lt;0,"↓",IF((D4-E4)&gt;0,"↑",""))</f>
        <v>↓</v>
      </c>
      <c r="G4" s="5">
        <f>ABS(D4-E4)</f>
        <v>225.5</v>
      </c>
      <c r="H4" s="11">
        <f>IFERROR(ROUND(((D4-E4)/E4)*100,1),"-")</f>
        <v>-0.4</v>
      </c>
      <c r="I4" s="14">
        <v>58200</v>
      </c>
      <c r="J4" s="14">
        <v>56000</v>
      </c>
      <c r="K4" s="14">
        <v>56800</v>
      </c>
      <c r="L4" s="14">
        <v>69800</v>
      </c>
      <c r="M4" s="14">
        <v>76000</v>
      </c>
      <c r="N4" s="14">
        <v>50900</v>
      </c>
      <c r="O4" s="14">
        <v>65000</v>
      </c>
      <c r="P4" s="14">
        <v>52800</v>
      </c>
    </row>
    <row r="5" spans="1:16" s="20" customFormat="1" ht="19.5" customHeight="1" x14ac:dyDescent="0.15">
      <c r="A5" s="40"/>
      <c r="B5" s="27"/>
      <c r="C5" s="15" t="s">
        <v>39</v>
      </c>
      <c r="D5" s="3"/>
      <c r="E5" s="17"/>
      <c r="F5" s="16"/>
      <c r="G5" s="18"/>
      <c r="H5" s="19"/>
      <c r="I5" s="21"/>
      <c r="J5" s="21" t="s">
        <v>45</v>
      </c>
      <c r="K5" s="21" t="s">
        <v>45</v>
      </c>
      <c r="L5" s="21"/>
      <c r="M5" s="21"/>
      <c r="N5" s="21" t="s">
        <v>134</v>
      </c>
      <c r="O5" s="21"/>
      <c r="P5" s="21" t="s">
        <v>113</v>
      </c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1847.5</v>
      </c>
      <c r="E6" s="3">
        <v>2046</v>
      </c>
      <c r="F6" s="4" t="str">
        <f>IF((D6-E6)&lt;0,"↓",IF((D6-E6)&gt;0,"↑",""))</f>
        <v>↓</v>
      </c>
      <c r="G6" s="5">
        <f>ABS(D6-E6)</f>
        <v>198.5</v>
      </c>
      <c r="H6" s="11">
        <f>IFERROR(ROUND(((D6-E6)/E6)*100,1),"-")</f>
        <v>-9.6999999999999993</v>
      </c>
      <c r="I6" s="14">
        <v>990</v>
      </c>
      <c r="J6" s="14">
        <v>1650</v>
      </c>
      <c r="K6" s="14">
        <v>980</v>
      </c>
      <c r="L6" s="14">
        <v>2150</v>
      </c>
      <c r="M6" s="14">
        <v>2480</v>
      </c>
      <c r="N6" s="14">
        <v>2100</v>
      </c>
      <c r="O6" s="14">
        <v>2280</v>
      </c>
      <c r="P6" s="14">
        <v>2150</v>
      </c>
    </row>
    <row r="7" spans="1:16" s="20" customFormat="1" ht="18.75" customHeight="1" x14ac:dyDescent="0.15">
      <c r="A7" s="40"/>
      <c r="B7" s="27"/>
      <c r="C7" s="15" t="s">
        <v>39</v>
      </c>
      <c r="D7" s="3"/>
      <c r="E7" s="17"/>
      <c r="F7" s="16"/>
      <c r="G7" s="18"/>
      <c r="H7" s="19"/>
      <c r="I7" s="21" t="s">
        <v>139</v>
      </c>
      <c r="J7" s="21" t="s">
        <v>106</v>
      </c>
      <c r="K7" s="21" t="s">
        <v>93</v>
      </c>
      <c r="L7" s="21"/>
      <c r="M7" s="21"/>
      <c r="N7" s="21"/>
      <c r="O7" s="21"/>
      <c r="P7" s="21" t="s">
        <v>138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10045</v>
      </c>
      <c r="E8" s="3">
        <v>10695</v>
      </c>
      <c r="F8" s="4" t="str">
        <f>IF((D8-E8)&lt;0,"↓",IF((D8-E8)&gt;0,"↑",""))</f>
        <v>↓</v>
      </c>
      <c r="G8" s="5">
        <f>ABS(D8-E8)</f>
        <v>650</v>
      </c>
      <c r="H8" s="11">
        <f>IFERROR(ROUND(((D8-E8)/E8)*100,1),"-")</f>
        <v>-6.1</v>
      </c>
      <c r="I8" s="14">
        <v>9900</v>
      </c>
      <c r="J8" s="14">
        <v>9900</v>
      </c>
      <c r="K8" s="14">
        <v>9900</v>
      </c>
      <c r="L8" s="14">
        <v>11500</v>
      </c>
      <c r="M8" s="14">
        <v>14960</v>
      </c>
      <c r="N8" s="14">
        <v>12800</v>
      </c>
      <c r="O8" s="14">
        <v>9900</v>
      </c>
      <c r="P8" s="14">
        <v>1500</v>
      </c>
    </row>
    <row r="9" spans="1:16" s="20" customFormat="1" ht="19.5" customHeight="1" x14ac:dyDescent="0.15">
      <c r="A9" s="40"/>
      <c r="B9" s="27"/>
      <c r="C9" s="15" t="s">
        <v>39</v>
      </c>
      <c r="D9" s="3"/>
      <c r="E9" s="17"/>
      <c r="F9" s="16"/>
      <c r="G9" s="18"/>
      <c r="H9" s="19"/>
      <c r="I9" s="21" t="s">
        <v>140</v>
      </c>
      <c r="J9" s="21" t="s">
        <v>107</v>
      </c>
      <c r="K9" s="21"/>
      <c r="L9" s="21"/>
      <c r="M9" s="21"/>
      <c r="N9" s="24"/>
      <c r="O9" s="21"/>
      <c r="P9" s="24" t="s">
        <v>114</v>
      </c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2942.5</v>
      </c>
      <c r="E10" s="3">
        <v>2388</v>
      </c>
      <c r="F10" s="4" t="str">
        <f>IF((D10-E10)&lt;0,"↓",IF((D10-E10)&gt;0,"↑",""))</f>
        <v>↑</v>
      </c>
      <c r="G10" s="5">
        <f>ABS(D10-E10)</f>
        <v>554.5</v>
      </c>
      <c r="H10" s="11">
        <f>IFERROR(ROUND(((D10-E10)/E10)*100,1),"-")</f>
        <v>23.2</v>
      </c>
      <c r="I10" s="14">
        <v>2500</v>
      </c>
      <c r="J10" s="14">
        <v>4980</v>
      </c>
      <c r="K10" s="14">
        <v>4980</v>
      </c>
      <c r="L10" s="14">
        <v>1500</v>
      </c>
      <c r="M10" s="14">
        <v>2140</v>
      </c>
      <c r="N10" s="14">
        <v>2480</v>
      </c>
      <c r="O10" s="14">
        <v>2980</v>
      </c>
      <c r="P10" s="14">
        <v>1980</v>
      </c>
    </row>
    <row r="11" spans="1:16" s="20" customFormat="1" ht="19.5" customHeight="1" x14ac:dyDescent="0.15">
      <c r="A11" s="40"/>
      <c r="B11" s="27"/>
      <c r="C11" s="15" t="s">
        <v>39</v>
      </c>
      <c r="D11" s="3"/>
      <c r="E11" s="17"/>
      <c r="F11" s="16"/>
      <c r="G11" s="18"/>
      <c r="H11" s="19"/>
      <c r="I11" s="21" t="s">
        <v>141</v>
      </c>
      <c r="J11" s="21" t="s">
        <v>136</v>
      </c>
      <c r="K11" s="21" t="s">
        <v>125</v>
      </c>
      <c r="L11" s="21"/>
      <c r="M11" s="21"/>
      <c r="N11" s="21"/>
      <c r="O11" s="21"/>
      <c r="P11" s="21" t="s">
        <v>115</v>
      </c>
    </row>
    <row r="12" spans="1:16" s="9" customFormat="1" ht="19.5" customHeight="1" x14ac:dyDescent="0.15">
      <c r="A12" s="40"/>
      <c r="B12" s="26" t="s">
        <v>56</v>
      </c>
      <c r="C12" s="8" t="s">
        <v>95</v>
      </c>
      <c r="D12" s="3">
        <f>AVERAGE(I12:P12)</f>
        <v>1841.25</v>
      </c>
      <c r="E12" s="3">
        <v>1925</v>
      </c>
      <c r="F12" s="4" t="str">
        <f>IF((D12-E12)&lt;0,"↓",IF((D12-E12)&gt;0,"↑",""))</f>
        <v>↓</v>
      </c>
      <c r="G12" s="5">
        <f>ABS(D12-E12)</f>
        <v>83.75</v>
      </c>
      <c r="H12" s="11">
        <f>IFERROR(ROUND(((D12-E12)/E12)*100,1),"-")</f>
        <v>-4.4000000000000004</v>
      </c>
      <c r="I12" s="14">
        <v>1400</v>
      </c>
      <c r="J12" s="14">
        <v>1500</v>
      </c>
      <c r="K12" s="14">
        <v>990</v>
      </c>
      <c r="L12" s="14">
        <v>1500</v>
      </c>
      <c r="M12" s="14">
        <v>3700</v>
      </c>
      <c r="N12" s="14">
        <v>2680</v>
      </c>
      <c r="O12" s="14">
        <v>1480</v>
      </c>
      <c r="P12" s="14">
        <v>1480</v>
      </c>
    </row>
    <row r="13" spans="1:16" s="20" customFormat="1" ht="19.5" customHeight="1" x14ac:dyDescent="0.15">
      <c r="A13" s="40"/>
      <c r="B13" s="27"/>
      <c r="C13" s="15" t="s">
        <v>39</v>
      </c>
      <c r="D13" s="3"/>
      <c r="E13" s="17"/>
      <c r="F13" s="16"/>
      <c r="G13" s="18"/>
      <c r="H13" s="19"/>
      <c r="I13" s="21"/>
      <c r="J13" s="21" t="s">
        <v>98</v>
      </c>
      <c r="K13" s="21"/>
      <c r="L13" s="21"/>
      <c r="M13" s="21"/>
      <c r="N13" s="21"/>
      <c r="O13" s="21"/>
      <c r="P13" s="21" t="s">
        <v>116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1398.75</v>
      </c>
      <c r="E14" s="3">
        <v>1544</v>
      </c>
      <c r="F14" s="4" t="str">
        <f>IF((D14-E14)&lt;0,"↓",IF((D14-E14)&gt;0,"↑",""))</f>
        <v>↓</v>
      </c>
      <c r="G14" s="5">
        <f>ABS(D14-E14)</f>
        <v>145.25</v>
      </c>
      <c r="H14" s="11">
        <f>IFERROR(ROUND(((D14-E14)/E14)*100,1),"-")</f>
        <v>-9.4</v>
      </c>
      <c r="I14" s="14">
        <v>1600</v>
      </c>
      <c r="J14" s="14">
        <v>990</v>
      </c>
      <c r="K14" s="14">
        <v>1500</v>
      </c>
      <c r="L14" s="14">
        <v>1400</v>
      </c>
      <c r="M14" s="14">
        <v>1490</v>
      </c>
      <c r="N14" s="14">
        <v>1480</v>
      </c>
      <c r="O14" s="14">
        <v>1480</v>
      </c>
      <c r="P14" s="14">
        <v>1250</v>
      </c>
    </row>
    <row r="15" spans="1:16" s="20" customFormat="1" ht="19.5" customHeight="1" x14ac:dyDescent="0.15">
      <c r="A15" s="40"/>
      <c r="B15" s="27"/>
      <c r="C15" s="15" t="s">
        <v>39</v>
      </c>
      <c r="D15" s="3"/>
      <c r="E15" s="17"/>
      <c r="F15" s="16"/>
      <c r="G15" s="18"/>
      <c r="H15" s="19"/>
      <c r="I15" s="21"/>
      <c r="J15" s="21"/>
      <c r="K15" s="21"/>
      <c r="L15" s="21"/>
      <c r="M15" s="21" t="s">
        <v>85</v>
      </c>
      <c r="N15" s="21"/>
      <c r="O15" s="21"/>
      <c r="P15" s="21" t="s">
        <v>91</v>
      </c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3976.25</v>
      </c>
      <c r="E16" s="3">
        <v>4131</v>
      </c>
      <c r="F16" s="4" t="str">
        <f>IF((D16-E16)&lt;0,"↓",IF((D16-E16)&gt;0,"↑",""))</f>
        <v>↓</v>
      </c>
      <c r="G16" s="5">
        <f>ABS(D16-E16)</f>
        <v>154.75</v>
      </c>
      <c r="H16" s="11">
        <f>IFERROR(ROUND(((D16-E16)/E16)*100,1),"-")</f>
        <v>-3.7</v>
      </c>
      <c r="I16" s="14">
        <v>2980</v>
      </c>
      <c r="J16" s="14">
        <v>3980</v>
      </c>
      <c r="K16" s="14">
        <v>3500</v>
      </c>
      <c r="L16" s="14">
        <v>4800</v>
      </c>
      <c r="M16" s="14">
        <v>3790</v>
      </c>
      <c r="N16" s="14">
        <v>3980</v>
      </c>
      <c r="O16" s="14">
        <v>4800</v>
      </c>
      <c r="P16" s="14">
        <v>3980</v>
      </c>
    </row>
    <row r="17" spans="1:16" s="20" customFormat="1" ht="19.5" customHeight="1" x14ac:dyDescent="0.15">
      <c r="A17" s="40"/>
      <c r="B17" s="27"/>
      <c r="C17" s="15" t="s">
        <v>39</v>
      </c>
      <c r="D17" s="3"/>
      <c r="E17" s="17"/>
      <c r="F17" s="16"/>
      <c r="G17" s="18"/>
      <c r="H17" s="19"/>
      <c r="I17" s="21"/>
      <c r="J17" s="21"/>
      <c r="K17" s="21"/>
      <c r="L17" s="21"/>
      <c r="M17" s="21"/>
      <c r="N17" s="21"/>
      <c r="O17" s="21"/>
      <c r="P17" s="21" t="s">
        <v>117</v>
      </c>
    </row>
    <row r="18" spans="1:16" s="9" customFormat="1" ht="19.5" customHeight="1" x14ac:dyDescent="0.15">
      <c r="A18" s="40"/>
      <c r="B18" s="26" t="s">
        <v>54</v>
      </c>
      <c r="C18" s="8" t="s">
        <v>92</v>
      </c>
      <c r="D18" s="3">
        <f>AVERAGE(I18:P18)</f>
        <v>6549.75</v>
      </c>
      <c r="E18" s="3">
        <v>8711</v>
      </c>
      <c r="F18" s="4" t="str">
        <f>IF((D18-E18)&lt;0,"↓",IF((D18-E18)&gt;0,"↑",""))</f>
        <v>↓</v>
      </c>
      <c r="G18" s="5">
        <f>ABS(D18-E18)</f>
        <v>2161.25</v>
      </c>
      <c r="H18" s="11">
        <f>IFERROR(ROUND(((D18-E18)/E18)*100,1),"-")</f>
        <v>-24.8</v>
      </c>
      <c r="I18" s="14">
        <v>9900</v>
      </c>
      <c r="J18" s="14">
        <v>9900</v>
      </c>
      <c r="K18" s="14">
        <v>9900</v>
      </c>
      <c r="L18" s="14">
        <v>1600</v>
      </c>
      <c r="M18" s="14">
        <v>1598</v>
      </c>
      <c r="N18" s="14">
        <v>7900</v>
      </c>
      <c r="O18" s="14">
        <v>1800</v>
      </c>
      <c r="P18" s="14">
        <v>9800</v>
      </c>
    </row>
    <row r="19" spans="1:16" s="20" customFormat="1" ht="18.75" customHeight="1" x14ac:dyDescent="0.15">
      <c r="A19" s="40"/>
      <c r="B19" s="27"/>
      <c r="C19" s="15" t="s">
        <v>39</v>
      </c>
      <c r="D19" s="3"/>
      <c r="E19" s="17"/>
      <c r="F19" s="16"/>
      <c r="G19" s="18"/>
      <c r="H19" s="19"/>
      <c r="I19" s="22" t="s">
        <v>88</v>
      </c>
      <c r="J19" s="22" t="s">
        <v>108</v>
      </c>
      <c r="K19" s="22" t="s">
        <v>108</v>
      </c>
      <c r="L19" s="22"/>
      <c r="M19" s="22"/>
      <c r="N19" s="22" t="s">
        <v>96</v>
      </c>
      <c r="O19" s="22"/>
      <c r="P19" s="22" t="s">
        <v>118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5216.25</v>
      </c>
      <c r="E20" s="3">
        <v>4374</v>
      </c>
      <c r="F20" s="4" t="str">
        <f>IF((D20-E20)&lt;0,"↓",IF((D20-E20)&gt;0,"↑",""))</f>
        <v>↑</v>
      </c>
      <c r="G20" s="5">
        <f>ABS(D20-E20)</f>
        <v>842.25</v>
      </c>
      <c r="H20" s="11">
        <f>IFERROR(ROUND(((D20-E20)/E20)*100,1),"-")</f>
        <v>19.3</v>
      </c>
      <c r="I20" s="14">
        <v>5900</v>
      </c>
      <c r="J20" s="14">
        <v>5900</v>
      </c>
      <c r="K20" s="14">
        <v>5900</v>
      </c>
      <c r="L20" s="14">
        <v>5000</v>
      </c>
      <c r="M20" s="14">
        <v>3490</v>
      </c>
      <c r="N20" s="14">
        <v>3500</v>
      </c>
      <c r="O20" s="14">
        <v>5000</v>
      </c>
      <c r="P20" s="14">
        <v>7040</v>
      </c>
    </row>
    <row r="21" spans="1:16" s="20" customFormat="1" ht="19.5" customHeight="1" x14ac:dyDescent="0.15">
      <c r="A21" s="40"/>
      <c r="B21" s="27"/>
      <c r="C21" s="15" t="s">
        <v>39</v>
      </c>
      <c r="D21" s="3"/>
      <c r="E21" s="17"/>
      <c r="F21" s="16"/>
      <c r="G21" s="18"/>
      <c r="H21" s="19"/>
      <c r="I21" s="21"/>
      <c r="J21" s="21" t="s">
        <v>100</v>
      </c>
      <c r="K21" s="21" t="s">
        <v>100</v>
      </c>
      <c r="L21" s="21"/>
      <c r="M21" s="21"/>
      <c r="N21" s="21"/>
      <c r="O21" s="21"/>
      <c r="P21" s="21"/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6585.5</v>
      </c>
      <c r="E22" s="3">
        <v>6378</v>
      </c>
      <c r="F22" s="4" t="str">
        <f>IF((D22-E22)&lt;0,"↓",IF((D22-E22)&gt;0,"↑",""))</f>
        <v>↑</v>
      </c>
      <c r="G22" s="5">
        <f>ABS(D22-E22)</f>
        <v>207.5</v>
      </c>
      <c r="H22" s="11">
        <f>IFERROR(ROUND(((D22-E22)/E22)*100,1),"-")</f>
        <v>3.3</v>
      </c>
      <c r="I22" s="14">
        <v>3800</v>
      </c>
      <c r="J22" s="14">
        <v>3980</v>
      </c>
      <c r="K22" s="14">
        <v>3980</v>
      </c>
      <c r="L22" s="14">
        <v>7900</v>
      </c>
      <c r="M22" s="14">
        <v>9264</v>
      </c>
      <c r="N22" s="14">
        <v>6980</v>
      </c>
      <c r="O22" s="14">
        <v>7980</v>
      </c>
      <c r="P22" s="14">
        <v>8800</v>
      </c>
    </row>
    <row r="23" spans="1:16" s="20" customFormat="1" ht="19.5" customHeight="1" x14ac:dyDescent="0.15">
      <c r="A23" s="40"/>
      <c r="B23" s="27"/>
      <c r="C23" s="15" t="s">
        <v>39</v>
      </c>
      <c r="D23" s="3"/>
      <c r="E23" s="17"/>
      <c r="F23" s="16"/>
      <c r="G23" s="18"/>
      <c r="H23" s="19"/>
      <c r="I23" s="23"/>
      <c r="J23" s="23" t="s">
        <v>93</v>
      </c>
      <c r="K23" s="23" t="s">
        <v>93</v>
      </c>
      <c r="L23" s="23"/>
      <c r="M23" s="23"/>
      <c r="N23" s="23"/>
      <c r="O23" s="23"/>
      <c r="P23" s="23"/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45200</v>
      </c>
      <c r="E24" s="3">
        <v>48338</v>
      </c>
      <c r="F24" s="4" t="str">
        <f>IF((D24-E24)&lt;0,"↓",IF((D24-E24)&gt;0,"↑",""))</f>
        <v>↓</v>
      </c>
      <c r="G24" s="5">
        <f>ABS(D24-E24)</f>
        <v>3138</v>
      </c>
      <c r="H24" s="11">
        <f>IFERROR(ROUND(((D24-E24)/E24)*100,1),"-")</f>
        <v>-6.5</v>
      </c>
      <c r="I24" s="14">
        <v>38200</v>
      </c>
      <c r="J24" s="14">
        <v>40200</v>
      </c>
      <c r="K24" s="14">
        <v>38200</v>
      </c>
      <c r="L24" s="14">
        <v>65200</v>
      </c>
      <c r="M24" s="14">
        <v>57000</v>
      </c>
      <c r="N24" s="14">
        <v>46000</v>
      </c>
      <c r="O24" s="14">
        <v>67000</v>
      </c>
      <c r="P24" s="14">
        <v>9800</v>
      </c>
    </row>
    <row r="25" spans="1:16" s="20" customFormat="1" ht="24" customHeight="1" x14ac:dyDescent="0.15">
      <c r="A25" s="40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 t="s">
        <v>102</v>
      </c>
      <c r="M25" s="21"/>
      <c r="N25" s="21"/>
      <c r="O25" s="21" t="s">
        <v>102</v>
      </c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11125</v>
      </c>
      <c r="E26" s="3">
        <v>10850</v>
      </c>
      <c r="F26" s="4" t="str">
        <f>IF((D26-E26)&lt;0,"↓",IF((D26-E26)&gt;0,"↑",""))</f>
        <v>↑</v>
      </c>
      <c r="G26" s="5">
        <f>ABS(D26-E26)</f>
        <v>275</v>
      </c>
      <c r="H26" s="11">
        <f>IFERROR(ROUND(((D26-E26)/E26)*100,1),"-")</f>
        <v>2.5</v>
      </c>
      <c r="I26" s="14">
        <v>10700</v>
      </c>
      <c r="J26" s="14">
        <v>10800</v>
      </c>
      <c r="K26" s="14">
        <v>10800</v>
      </c>
      <c r="L26" s="14">
        <v>11400</v>
      </c>
      <c r="M26" s="14">
        <v>14900</v>
      </c>
      <c r="N26" s="14">
        <v>11400</v>
      </c>
      <c r="O26" s="14">
        <v>11200</v>
      </c>
      <c r="P26" s="14">
        <v>7800</v>
      </c>
    </row>
    <row r="27" spans="1:16" s="20" customFormat="1" ht="24" customHeight="1" x14ac:dyDescent="0.15">
      <c r="A27" s="40"/>
      <c r="B27" s="27"/>
      <c r="C27" s="15" t="s">
        <v>39</v>
      </c>
      <c r="D27" s="25"/>
      <c r="E27" s="17"/>
      <c r="F27" s="16"/>
      <c r="G27" s="18"/>
      <c r="H27" s="19"/>
      <c r="I27" s="21"/>
      <c r="J27" s="21" t="s">
        <v>109</v>
      </c>
      <c r="K27" s="21"/>
      <c r="L27" s="21"/>
      <c r="M27" s="21"/>
      <c r="N27" s="21"/>
      <c r="O27" s="21"/>
      <c r="P27" s="21"/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7470</v>
      </c>
      <c r="E28" s="3">
        <v>6793</v>
      </c>
      <c r="F28" s="4" t="str">
        <f>IF((D28-E28)&lt;0,"↓",IF((D28-E28)&gt;0,"↑",""))</f>
        <v>↑</v>
      </c>
      <c r="G28" s="5">
        <f>ABS(D28-E28)</f>
        <v>677</v>
      </c>
      <c r="H28" s="11">
        <f>IFERROR(ROUND(((D28-E28)/E28)*100,1),"-")</f>
        <v>10</v>
      </c>
      <c r="I28" s="14">
        <v>7300</v>
      </c>
      <c r="J28" s="14">
        <v>7600</v>
      </c>
      <c r="K28" s="14">
        <v>7600</v>
      </c>
      <c r="L28" s="14">
        <v>7900</v>
      </c>
      <c r="M28" s="14">
        <v>7480</v>
      </c>
      <c r="N28" s="14">
        <v>7580</v>
      </c>
      <c r="O28" s="14">
        <v>7500</v>
      </c>
      <c r="P28" s="14">
        <v>6800</v>
      </c>
    </row>
    <row r="29" spans="1:16" s="20" customFormat="1" ht="19.5" customHeight="1" x14ac:dyDescent="0.15">
      <c r="A29" s="40"/>
      <c r="B29" s="27"/>
      <c r="C29" s="15" t="s">
        <v>39</v>
      </c>
      <c r="D29" s="3"/>
      <c r="E29" s="17"/>
      <c r="F29" s="16"/>
      <c r="G29" s="18"/>
      <c r="H29" s="19"/>
      <c r="I29" s="21"/>
      <c r="J29" s="21" t="s">
        <v>101</v>
      </c>
      <c r="K29" s="21"/>
      <c r="L29" s="21"/>
      <c r="M29" s="21"/>
      <c r="N29" s="21"/>
      <c r="O29" s="21"/>
      <c r="P29" s="21"/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7401.25</v>
      </c>
      <c r="E30" s="3">
        <v>7429</v>
      </c>
      <c r="F30" s="4" t="str">
        <f>IF((D30-E30)&lt;0,"↓",IF((D30-E30)&gt;0,"↑",""))</f>
        <v>↓</v>
      </c>
      <c r="G30" s="5">
        <f>ABS(D30-E30)</f>
        <v>27.75</v>
      </c>
      <c r="H30" s="11">
        <f>IFERROR(ROUND(((D30-E30)/E30)*100,1),"-")</f>
        <v>-0.4</v>
      </c>
      <c r="I30" s="14">
        <v>5820</v>
      </c>
      <c r="J30" s="14">
        <v>5980</v>
      </c>
      <c r="K30" s="14">
        <v>5980</v>
      </c>
      <c r="L30" s="14">
        <v>7980</v>
      </c>
      <c r="M30" s="14">
        <v>9990</v>
      </c>
      <c r="N30" s="14">
        <v>6980</v>
      </c>
      <c r="O30" s="14">
        <v>7500</v>
      </c>
      <c r="P30" s="14">
        <v>8980</v>
      </c>
    </row>
    <row r="31" spans="1:16" s="20" customFormat="1" ht="19.5" customHeight="1" x14ac:dyDescent="0.15">
      <c r="A31" s="40"/>
      <c r="B31" s="27"/>
      <c r="C31" s="15" t="s">
        <v>39</v>
      </c>
      <c r="D31" s="3"/>
      <c r="E31" s="17"/>
      <c r="F31" s="16"/>
      <c r="G31" s="18"/>
      <c r="H31" s="19"/>
      <c r="I31" s="21"/>
      <c r="J31" s="21" t="s">
        <v>89</v>
      </c>
      <c r="K31" s="21"/>
      <c r="L31" s="21"/>
      <c r="M31" s="21"/>
      <c r="N31" s="21"/>
      <c r="O31" s="21"/>
      <c r="P31" s="21" t="s">
        <v>119</v>
      </c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1178.75</v>
      </c>
      <c r="E32" s="3">
        <v>1114</v>
      </c>
      <c r="F32" s="4" t="str">
        <f>IF((D32-E32)&lt;0,"↓",IF((D32-E32)&gt;0,"↑",""))</f>
        <v>↑</v>
      </c>
      <c r="G32" s="5">
        <f>ABS(D32-E32)</f>
        <v>64.75</v>
      </c>
      <c r="H32" s="11">
        <f>IFERROR(ROUND(((D32-E32)/E32)*100,1),"-")</f>
        <v>5.8</v>
      </c>
      <c r="I32" s="14">
        <v>1000</v>
      </c>
      <c r="J32" s="14">
        <v>1000</v>
      </c>
      <c r="K32" s="14">
        <v>1000</v>
      </c>
      <c r="L32" s="14">
        <v>990</v>
      </c>
      <c r="M32" s="14">
        <v>880</v>
      </c>
      <c r="N32" s="14">
        <v>2640</v>
      </c>
      <c r="O32" s="14">
        <v>1000</v>
      </c>
      <c r="P32" s="14">
        <v>920</v>
      </c>
    </row>
    <row r="33" spans="1:16" s="20" customFormat="1" ht="19.5" customHeight="1" x14ac:dyDescent="0.15">
      <c r="A33" s="40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87</v>
      </c>
      <c r="O33" s="21"/>
      <c r="P33" s="21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6332.5</v>
      </c>
      <c r="E34" s="3">
        <v>5779</v>
      </c>
      <c r="F34" s="4" t="str">
        <f>IF((D34-E34)&lt;0,"↓",IF((D34-E34)&gt;0,"↑",""))</f>
        <v>↑</v>
      </c>
      <c r="G34" s="5">
        <f>ABS(D34-E34)</f>
        <v>553.5</v>
      </c>
      <c r="H34" s="11">
        <f>IFERROR(ROUND(((D34-E34)/E34)*100,1),"-")</f>
        <v>9.6</v>
      </c>
      <c r="I34" s="14">
        <v>5800</v>
      </c>
      <c r="J34" s="14">
        <v>6380</v>
      </c>
      <c r="K34" s="14">
        <v>6980</v>
      </c>
      <c r="L34" s="14">
        <v>5980</v>
      </c>
      <c r="M34" s="14">
        <v>6650</v>
      </c>
      <c r="N34" s="14">
        <v>4900</v>
      </c>
      <c r="O34" s="14">
        <v>6990</v>
      </c>
      <c r="P34" s="14">
        <v>6980</v>
      </c>
    </row>
    <row r="35" spans="1:16" s="20" customFormat="1" ht="19.5" customHeight="1" x14ac:dyDescent="0.15">
      <c r="A35" s="40"/>
      <c r="B35" s="27"/>
      <c r="C35" s="15" t="s">
        <v>39</v>
      </c>
      <c r="D35" s="3"/>
      <c r="E35" s="17"/>
      <c r="F35" s="16"/>
      <c r="G35" s="18"/>
      <c r="H35" s="19"/>
      <c r="I35" s="21"/>
      <c r="J35" s="21" t="s">
        <v>110</v>
      </c>
      <c r="K35" s="21" t="s">
        <v>90</v>
      </c>
      <c r="L35" s="21"/>
      <c r="M35" s="21"/>
      <c r="N35" s="21"/>
      <c r="O35" s="21"/>
      <c r="P35" s="14"/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25475</v>
      </c>
      <c r="E36" s="3">
        <v>27050</v>
      </c>
      <c r="F36" s="4" t="str">
        <f>IF((D36-E36)&lt;0,"↓",IF((D36-E36)&gt;0,"↑",""))</f>
        <v>↓</v>
      </c>
      <c r="G36" s="5">
        <f>ABS(D36-E36)</f>
        <v>1575</v>
      </c>
      <c r="H36" s="11">
        <f>IFERROR(ROUND(((D36-E36)/E36)*100,1),"-")</f>
        <v>-5.8</v>
      </c>
      <c r="I36" s="14">
        <v>12800</v>
      </c>
      <c r="J36" s="14">
        <v>21000</v>
      </c>
      <c r="K36" s="14">
        <v>10800</v>
      </c>
      <c r="L36" s="14">
        <v>32000</v>
      </c>
      <c r="M36" s="14">
        <v>26820</v>
      </c>
      <c r="N36" s="14">
        <v>25800</v>
      </c>
      <c r="O36" s="14">
        <v>35880</v>
      </c>
      <c r="P36" s="14">
        <v>38700</v>
      </c>
    </row>
    <row r="37" spans="1:16" s="20" customFormat="1" ht="18.75" customHeight="1" x14ac:dyDescent="0.15">
      <c r="A37" s="40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 t="s">
        <v>126</v>
      </c>
      <c r="L37" s="22"/>
      <c r="M37" s="22" t="s">
        <v>98</v>
      </c>
      <c r="N37" s="22"/>
      <c r="O37" s="22"/>
      <c r="P37" s="22"/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9260</v>
      </c>
      <c r="E38" s="3">
        <v>10580</v>
      </c>
      <c r="F38" s="4" t="str">
        <f>IF((D38-E38)&lt;0,"↓",IF((D38-E38)&gt;0,"↑",""))</f>
        <v>↓</v>
      </c>
      <c r="G38" s="5">
        <f>ABS(D38-E38)</f>
        <v>1320</v>
      </c>
      <c r="H38" s="11">
        <f>IFERROR(ROUND(((D38-E38)/E38)*100,1),"-")</f>
        <v>-12.5</v>
      </c>
      <c r="I38" s="14">
        <v>9800</v>
      </c>
      <c r="J38" s="14">
        <v>5380</v>
      </c>
      <c r="K38" s="14">
        <v>5980</v>
      </c>
      <c r="L38" s="14">
        <v>10000</v>
      </c>
      <c r="M38" s="14">
        <v>13980</v>
      </c>
      <c r="N38" s="14">
        <v>10000</v>
      </c>
      <c r="O38" s="14">
        <v>12960</v>
      </c>
      <c r="P38" s="14">
        <v>5980</v>
      </c>
    </row>
    <row r="39" spans="1:16" s="20" customFormat="1" ht="19.5" customHeight="1" x14ac:dyDescent="0.15">
      <c r="A39" s="41"/>
      <c r="B39" s="27"/>
      <c r="C39" s="15" t="s">
        <v>39</v>
      </c>
      <c r="D39" s="3"/>
      <c r="E39" s="17"/>
      <c r="F39" s="16"/>
      <c r="G39" s="18"/>
      <c r="H39" s="19"/>
      <c r="I39" s="22" t="s">
        <v>142</v>
      </c>
      <c r="J39" s="22" t="s">
        <v>99</v>
      </c>
      <c r="K39" s="22" t="s">
        <v>99</v>
      </c>
      <c r="L39" s="22"/>
      <c r="M39" s="22"/>
      <c r="N39" s="22"/>
      <c r="O39" s="22"/>
      <c r="P39" s="22" t="s">
        <v>99</v>
      </c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5287.5</v>
      </c>
      <c r="E40" s="3">
        <v>5128</v>
      </c>
      <c r="F40" s="4" t="str">
        <f>IF((D40-E40)&lt;0,"↓",IF((D40-E40)&gt;0,"↑",""))</f>
        <v>↑</v>
      </c>
      <c r="G40" s="5">
        <f>ABS(D40-E40)</f>
        <v>159.5</v>
      </c>
      <c r="H40" s="11">
        <f>IFERROR(ROUND(((D40-E40)/E40)*100,1),"-")</f>
        <v>3.1</v>
      </c>
      <c r="I40" s="14">
        <v>5280</v>
      </c>
      <c r="J40" s="14">
        <v>5100</v>
      </c>
      <c r="K40" s="14">
        <v>5200</v>
      </c>
      <c r="L40" s="14">
        <v>5980</v>
      </c>
      <c r="M40" s="14">
        <v>5080</v>
      </c>
      <c r="N40" s="14">
        <v>4980</v>
      </c>
      <c r="O40" s="14">
        <v>5080</v>
      </c>
      <c r="P40" s="14">
        <v>5600</v>
      </c>
    </row>
    <row r="41" spans="1:16" s="20" customFormat="1" ht="19.5" customHeight="1" x14ac:dyDescent="0.15">
      <c r="A41" s="40"/>
      <c r="B41" s="27"/>
      <c r="C41" s="15" t="s">
        <v>39</v>
      </c>
      <c r="D41" s="3"/>
      <c r="E41" s="17"/>
      <c r="F41" s="16"/>
      <c r="G41" s="18"/>
      <c r="H41" s="19"/>
      <c r="I41" s="21" t="s">
        <v>143</v>
      </c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1811.25</v>
      </c>
      <c r="E42" s="3">
        <v>1649</v>
      </c>
      <c r="F42" s="4" t="str">
        <f>IF((D42-E42)&lt;0,"↓",IF((D42-E42)&gt;0,"↑",""))</f>
        <v>↑</v>
      </c>
      <c r="G42" s="5">
        <f>ABS(D42-E42)</f>
        <v>162.25</v>
      </c>
      <c r="H42" s="11">
        <f>IFERROR(ROUND(((D42-E42)/E42)*100,1),"-")</f>
        <v>9.8000000000000007</v>
      </c>
      <c r="I42" s="14">
        <v>2500</v>
      </c>
      <c r="J42" s="14">
        <v>1700</v>
      </c>
      <c r="K42" s="14">
        <v>1800</v>
      </c>
      <c r="L42" s="14">
        <v>1580</v>
      </c>
      <c r="M42" s="14">
        <v>1580</v>
      </c>
      <c r="N42" s="14">
        <v>1450</v>
      </c>
      <c r="O42" s="14">
        <v>1580</v>
      </c>
      <c r="P42" s="14">
        <v>2300</v>
      </c>
    </row>
    <row r="43" spans="1:16" s="20" customFormat="1" ht="19.5" customHeight="1" x14ac:dyDescent="0.15">
      <c r="A43" s="40"/>
      <c r="B43" s="27"/>
      <c r="C43" s="15" t="s">
        <v>39</v>
      </c>
      <c r="D43" s="3"/>
      <c r="E43" s="17"/>
      <c r="F43" s="16"/>
      <c r="G43" s="18"/>
      <c r="H43" s="19"/>
      <c r="I43" s="21" t="s">
        <v>144</v>
      </c>
      <c r="J43" s="21"/>
      <c r="K43" s="21" t="s">
        <v>127</v>
      </c>
      <c r="L43" s="21"/>
      <c r="M43" s="21"/>
      <c r="N43" s="21"/>
      <c r="O43" s="21"/>
      <c r="P43" s="21"/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6480</v>
      </c>
      <c r="E44" s="3">
        <v>6333</v>
      </c>
      <c r="F44" s="4" t="str">
        <f>IF((D44-E44)&lt;0,"↓",IF((D44-E44)&gt;0,"↑",""))</f>
        <v>↑</v>
      </c>
      <c r="G44" s="5">
        <f>ABS(D44-E44)</f>
        <v>147</v>
      </c>
      <c r="H44" s="11">
        <f>IFERROR(ROUND(((D44-E44)/E44)*100,1),"-")</f>
        <v>2.2999999999999998</v>
      </c>
      <c r="I44" s="14">
        <v>7680</v>
      </c>
      <c r="J44" s="14">
        <v>5300</v>
      </c>
      <c r="K44" s="14">
        <v>5980</v>
      </c>
      <c r="L44" s="14">
        <v>5980</v>
      </c>
      <c r="M44" s="14">
        <v>7300</v>
      </c>
      <c r="N44" s="14">
        <v>5980</v>
      </c>
      <c r="O44" s="14">
        <v>7640</v>
      </c>
      <c r="P44" s="14">
        <v>5980</v>
      </c>
    </row>
    <row r="45" spans="1:16" s="20" customFormat="1" ht="19.5" customHeight="1" x14ac:dyDescent="0.15">
      <c r="A45" s="40"/>
      <c r="B45" s="27"/>
      <c r="C45" s="15" t="s">
        <v>39</v>
      </c>
      <c r="D45" s="3"/>
      <c r="E45" s="17"/>
      <c r="F45" s="16"/>
      <c r="G45" s="18"/>
      <c r="H45" s="19"/>
      <c r="I45" s="21" t="s">
        <v>145</v>
      </c>
      <c r="J45" s="21" t="s">
        <v>103</v>
      </c>
      <c r="K45" s="21" t="s">
        <v>128</v>
      </c>
      <c r="L45" s="21"/>
      <c r="M45" s="21" t="s">
        <v>131</v>
      </c>
      <c r="N45" s="21"/>
      <c r="O45" s="21"/>
      <c r="P45" s="21" t="s">
        <v>103</v>
      </c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1200</v>
      </c>
      <c r="E46" s="3">
        <v>1175</v>
      </c>
      <c r="F46" s="4" t="str">
        <f>IF((D46-E46)&lt;0,"↓",IF((D46-E46)&gt;0,"↑",""))</f>
        <v>↑</v>
      </c>
      <c r="G46" s="5">
        <f>ABS(D46-E46)</f>
        <v>25</v>
      </c>
      <c r="H46" s="11">
        <f>IFERROR(ROUND(((D46-E46)/E46)*100,1),"-")</f>
        <v>2.1</v>
      </c>
      <c r="I46" s="14">
        <v>1300</v>
      </c>
      <c r="J46" s="14">
        <v>1300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40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2704.5</v>
      </c>
      <c r="E48" s="3">
        <v>2733</v>
      </c>
      <c r="F48" s="4" t="str">
        <f>IF((D48-E48)&lt;0,"↓",IF((D48-E48)&gt;0,"↑",""))</f>
        <v>↓</v>
      </c>
      <c r="G48" s="5">
        <f>ABS(D48-E48)</f>
        <v>28.5</v>
      </c>
      <c r="H48" s="11">
        <f>IFERROR(ROUND(((D48-E48)/E48)*100,1),"-")</f>
        <v>-1</v>
      </c>
      <c r="I48" s="14">
        <v>3680</v>
      </c>
      <c r="J48" s="14">
        <v>3980</v>
      </c>
      <c r="K48" s="14">
        <v>3980</v>
      </c>
      <c r="L48" s="14">
        <v>800</v>
      </c>
      <c r="M48" s="14">
        <v>736</v>
      </c>
      <c r="N48" s="14">
        <v>800</v>
      </c>
      <c r="O48" s="14">
        <v>3680</v>
      </c>
      <c r="P48" s="14">
        <v>3980</v>
      </c>
    </row>
    <row r="49" spans="1:16" s="20" customFormat="1" ht="18.75" customHeight="1" x14ac:dyDescent="0.15">
      <c r="A49" s="40"/>
      <c r="B49" s="27"/>
      <c r="C49" s="15" t="s">
        <v>39</v>
      </c>
      <c r="D49" s="3"/>
      <c r="E49" s="17"/>
      <c r="F49" s="16"/>
      <c r="G49" s="18"/>
      <c r="H49" s="19"/>
      <c r="I49" s="21" t="s">
        <v>88</v>
      </c>
      <c r="J49" s="21" t="s">
        <v>88</v>
      </c>
      <c r="K49" s="21" t="s">
        <v>88</v>
      </c>
      <c r="L49" s="21"/>
      <c r="M49" s="21"/>
      <c r="N49" s="21"/>
      <c r="O49" s="21" t="s">
        <v>86</v>
      </c>
      <c r="P49" s="21" t="s">
        <v>88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2711.25</v>
      </c>
      <c r="E50" s="3">
        <v>2089</v>
      </c>
      <c r="F50" s="4" t="str">
        <f>IF((D50-E50)&lt;0,"↓",IF((D50-E50)&gt;0,"↑",""))</f>
        <v>↑</v>
      </c>
      <c r="G50" s="5">
        <f>ABS(D50-E50)</f>
        <v>622.25</v>
      </c>
      <c r="H50" s="11">
        <f>IFERROR(ROUND(((D50-E50)/E50)*100,1),"-")</f>
        <v>29.8</v>
      </c>
      <c r="I50" s="14">
        <v>7380</v>
      </c>
      <c r="J50" s="14">
        <v>2150</v>
      </c>
      <c r="K50" s="14">
        <v>2150</v>
      </c>
      <c r="L50" s="14">
        <v>1100</v>
      </c>
      <c r="M50" s="14">
        <v>2680</v>
      </c>
      <c r="N50" s="14">
        <v>1100</v>
      </c>
      <c r="O50" s="14">
        <v>2980</v>
      </c>
      <c r="P50" s="14">
        <v>2150</v>
      </c>
    </row>
    <row r="51" spans="1:16" s="20" customFormat="1" ht="19.5" customHeight="1" x14ac:dyDescent="0.15">
      <c r="A51" s="40"/>
      <c r="B51" s="27"/>
      <c r="C51" s="15" t="s">
        <v>39</v>
      </c>
      <c r="D51" s="3"/>
      <c r="E51" s="17"/>
      <c r="F51" s="16"/>
      <c r="G51" s="18"/>
      <c r="H51" s="19"/>
      <c r="I51" s="21" t="s">
        <v>146</v>
      </c>
      <c r="J51" s="21"/>
      <c r="K51" s="21" t="s">
        <v>129</v>
      </c>
      <c r="L51" s="21"/>
      <c r="M51" s="21"/>
      <c r="N51" s="21"/>
      <c r="O51" s="21"/>
      <c r="P51" s="21"/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25200</v>
      </c>
      <c r="E52" s="3">
        <v>25150</v>
      </c>
      <c r="F52" s="4" t="str">
        <f>IF((D52-E52)&lt;0,"↓",IF((D52-E52)&gt;0,"↑",""))</f>
        <v>↑</v>
      </c>
      <c r="G52" s="5">
        <f>ABS(D52-E52)</f>
        <v>50</v>
      </c>
      <c r="H52" s="11">
        <f>IFERROR(ROUND(((D52-E52)/E52)*100,1),"-")</f>
        <v>0.2</v>
      </c>
      <c r="I52" s="14">
        <v>23200</v>
      </c>
      <c r="J52" s="14">
        <v>28100</v>
      </c>
      <c r="K52" s="14">
        <v>28500</v>
      </c>
      <c r="L52" s="14">
        <v>28000</v>
      </c>
      <c r="M52" s="14">
        <v>19300</v>
      </c>
      <c r="N52" s="14">
        <v>28000</v>
      </c>
      <c r="O52" s="14">
        <v>18000</v>
      </c>
      <c r="P52" s="14">
        <v>28500</v>
      </c>
    </row>
    <row r="53" spans="1:16" s="20" customFormat="1" ht="19.5" customHeight="1" x14ac:dyDescent="0.15">
      <c r="A53" s="40"/>
      <c r="B53" s="27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2045</v>
      </c>
      <c r="E54" s="3">
        <v>1830</v>
      </c>
      <c r="F54" s="4" t="str">
        <f>IF((D54-E54)&lt;0,"↓",IF((D54-E54)&gt;0,"↑",""))</f>
        <v>↑</v>
      </c>
      <c r="G54" s="5">
        <f>ABS(D54-E54)</f>
        <v>215</v>
      </c>
      <c r="H54" s="11">
        <f>IFERROR(ROUND(((D54-E54)/E54)*100,1),"-")</f>
        <v>11.7</v>
      </c>
      <c r="I54" s="14">
        <v>1500</v>
      </c>
      <c r="J54" s="14">
        <v>1800</v>
      </c>
      <c r="K54" s="14">
        <v>1980</v>
      </c>
      <c r="L54" s="14">
        <v>2500</v>
      </c>
      <c r="M54" s="14">
        <v>2180</v>
      </c>
      <c r="N54" s="14">
        <v>2500</v>
      </c>
      <c r="O54" s="14">
        <v>2100</v>
      </c>
      <c r="P54" s="14">
        <v>1800</v>
      </c>
    </row>
    <row r="55" spans="1:16" s="20" customFormat="1" ht="19.5" customHeight="1" x14ac:dyDescent="0.15">
      <c r="A55" s="40"/>
      <c r="B55" s="27"/>
      <c r="C55" s="15" t="s">
        <v>39</v>
      </c>
      <c r="D55" s="3"/>
      <c r="E55" s="17"/>
      <c r="F55" s="16"/>
      <c r="G55" s="18"/>
      <c r="H55" s="19"/>
      <c r="I55" s="21" t="s">
        <v>147</v>
      </c>
      <c r="J55" s="21"/>
      <c r="K55" s="21" t="s">
        <v>104</v>
      </c>
      <c r="L55" s="21"/>
      <c r="M55" s="21"/>
      <c r="N55" s="21"/>
      <c r="O55" s="21"/>
      <c r="P55" s="21"/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13650</v>
      </c>
      <c r="E56" s="3">
        <v>11913</v>
      </c>
      <c r="F56" s="4" t="str">
        <f>IF((D56-E56)&lt;0,"↓",IF((D56-E56)&gt;0,"↑",""))</f>
        <v>↑</v>
      </c>
      <c r="G56" s="5">
        <f>ABS(D56-E56)</f>
        <v>1737</v>
      </c>
      <c r="H56" s="11">
        <f>IFERROR(ROUND(((D56-E56)/E56)*100,1),"-")</f>
        <v>14.6</v>
      </c>
      <c r="I56" s="14">
        <v>12800</v>
      </c>
      <c r="J56" s="14">
        <v>10700</v>
      </c>
      <c r="K56" s="14">
        <v>9800</v>
      </c>
      <c r="L56" s="14">
        <v>11900</v>
      </c>
      <c r="M56" s="14">
        <v>24500</v>
      </c>
      <c r="N56" s="14">
        <v>11200</v>
      </c>
      <c r="O56" s="14">
        <v>18500</v>
      </c>
      <c r="P56" s="14">
        <v>9800</v>
      </c>
    </row>
    <row r="57" spans="1:16" s="20" customFormat="1" ht="19.5" customHeight="1" x14ac:dyDescent="0.15">
      <c r="A57" s="40"/>
      <c r="B57" s="27"/>
      <c r="C57" s="15" t="s">
        <v>39</v>
      </c>
      <c r="D57" s="3"/>
      <c r="E57" s="17"/>
      <c r="F57" s="16"/>
      <c r="G57" s="18"/>
      <c r="H57" s="19"/>
      <c r="I57" s="21" t="s">
        <v>148</v>
      </c>
      <c r="J57" s="21"/>
      <c r="K57" s="21" t="s">
        <v>94</v>
      </c>
      <c r="L57" s="21"/>
      <c r="M57" s="21" t="s">
        <v>132</v>
      </c>
      <c r="N57" s="21"/>
      <c r="O57" s="21"/>
      <c r="P57" s="21" t="s">
        <v>120</v>
      </c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1416.25</v>
      </c>
      <c r="E58" s="3">
        <v>1420</v>
      </c>
      <c r="F58" s="4" t="str">
        <f>IF((D58-E58)&lt;0,"↓",IF((D58-E58)&gt;0,"↑",""))</f>
        <v>↓</v>
      </c>
      <c r="G58" s="5">
        <f>ABS(D58-E58)</f>
        <v>3.75</v>
      </c>
      <c r="H58" s="11">
        <f>IFERROR(ROUND(((D58-E58)/E58)*100,1),"-")</f>
        <v>-0.3</v>
      </c>
      <c r="I58" s="14">
        <v>1460</v>
      </c>
      <c r="J58" s="14">
        <v>1480</v>
      </c>
      <c r="K58" s="14">
        <v>1480</v>
      </c>
      <c r="L58" s="14">
        <v>1490</v>
      </c>
      <c r="M58" s="14">
        <v>1160</v>
      </c>
      <c r="N58" s="14">
        <v>1400</v>
      </c>
      <c r="O58" s="14">
        <v>1380</v>
      </c>
      <c r="P58" s="14">
        <v>1480</v>
      </c>
    </row>
    <row r="59" spans="1:16" s="20" customFormat="1" ht="19.5" customHeight="1" x14ac:dyDescent="0.15">
      <c r="A59" s="41"/>
      <c r="B59" s="27"/>
      <c r="C59" s="15" t="s">
        <v>39</v>
      </c>
      <c r="D59" s="3"/>
      <c r="E59" s="17"/>
      <c r="F59" s="16"/>
      <c r="G59" s="18"/>
      <c r="H59" s="19"/>
      <c r="I59" s="21" t="s">
        <v>149</v>
      </c>
      <c r="J59" s="21"/>
      <c r="K59" s="21" t="s">
        <v>121</v>
      </c>
      <c r="L59" s="21"/>
      <c r="M59" s="21"/>
      <c r="N59" s="21"/>
      <c r="O59" s="21"/>
      <c r="P59" s="21" t="s">
        <v>121</v>
      </c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9685</v>
      </c>
      <c r="E60" s="3">
        <v>10250</v>
      </c>
      <c r="F60" s="4" t="str">
        <f>IF((D60-E60)&lt;0,"↓",IF((D60-E60)&gt;0,"↑",""))</f>
        <v>↓</v>
      </c>
      <c r="G60" s="5">
        <f>ABS(D60-E60)</f>
        <v>565</v>
      </c>
      <c r="H60" s="11">
        <f>IFERROR(ROUND(((D60-E60)/E60)*100,1),"-")</f>
        <v>-5.5</v>
      </c>
      <c r="I60" s="14">
        <v>10200</v>
      </c>
      <c r="J60" s="14">
        <v>5980</v>
      </c>
      <c r="K60" s="14">
        <v>10900</v>
      </c>
      <c r="L60" s="14">
        <v>8900</v>
      </c>
      <c r="M60" s="14">
        <v>10900</v>
      </c>
      <c r="N60" s="14">
        <v>11200</v>
      </c>
      <c r="O60" s="14">
        <v>10900</v>
      </c>
      <c r="P60" s="14">
        <v>8500</v>
      </c>
    </row>
    <row r="61" spans="1:16" s="20" customFormat="1" ht="19.5" customHeight="1" x14ac:dyDescent="0.15">
      <c r="A61" s="46"/>
      <c r="B61" s="27"/>
      <c r="C61" s="15" t="s">
        <v>39</v>
      </c>
      <c r="D61" s="3"/>
      <c r="E61" s="17"/>
      <c r="F61" s="16"/>
      <c r="G61" s="18"/>
      <c r="H61" s="19"/>
      <c r="I61" s="21"/>
      <c r="J61" s="21" t="s">
        <v>90</v>
      </c>
      <c r="K61" s="21"/>
      <c r="L61" s="21"/>
      <c r="M61" s="21"/>
      <c r="N61" s="21"/>
      <c r="O61" s="21"/>
      <c r="P61" s="21" t="s">
        <v>122</v>
      </c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6562.5</v>
      </c>
      <c r="E62" s="3">
        <v>6225</v>
      </c>
      <c r="F62" s="4" t="str">
        <f>IF((D62-E62)&lt;0,"↓",IF((D62-E62)&gt;0,"↑",""))</f>
        <v>↑</v>
      </c>
      <c r="G62" s="5">
        <f>ABS(D62-E62)</f>
        <v>337.5</v>
      </c>
      <c r="H62" s="11">
        <f>IFERROR(ROUND(((D62-E62)/E62)*100,1),"-")</f>
        <v>5.4</v>
      </c>
      <c r="I62" s="14">
        <v>9900</v>
      </c>
      <c r="J62" s="14">
        <v>7500</v>
      </c>
      <c r="K62" s="14">
        <v>7500</v>
      </c>
      <c r="L62" s="14">
        <v>5400</v>
      </c>
      <c r="M62" s="14">
        <v>3900</v>
      </c>
      <c r="N62" s="14">
        <v>5400</v>
      </c>
      <c r="O62" s="14">
        <v>5400</v>
      </c>
      <c r="P62" s="14">
        <v>7500</v>
      </c>
    </row>
    <row r="63" spans="1:16" s="20" customFormat="1" ht="19.5" customHeight="1" x14ac:dyDescent="0.15">
      <c r="A63" s="46"/>
      <c r="B63" s="27"/>
      <c r="C63" s="15" t="s">
        <v>39</v>
      </c>
      <c r="D63" s="3"/>
      <c r="E63" s="17"/>
      <c r="F63" s="16"/>
      <c r="G63" s="18"/>
      <c r="H63" s="19"/>
      <c r="I63" s="21" t="s">
        <v>150</v>
      </c>
      <c r="J63" s="21"/>
      <c r="K63" s="21"/>
      <c r="L63" s="21"/>
      <c r="M63" s="21"/>
      <c r="N63" s="21"/>
      <c r="O63" s="21"/>
      <c r="P63" s="21" t="s">
        <v>123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16562.5</v>
      </c>
      <c r="E64" s="3">
        <v>17713</v>
      </c>
      <c r="F64" s="4" t="str">
        <f t="shared" ref="F64:F72" si="0">IF((D64-E64)&lt;0,"↓",IF((D64-E64)&gt;0,"↑",""))</f>
        <v>↓</v>
      </c>
      <c r="G64" s="5">
        <f>ABS(D64-E64)</f>
        <v>1150.5</v>
      </c>
      <c r="H64" s="11">
        <f>IFERROR(ROUND(((D64-E64)/E64)*100,1),"-")</f>
        <v>-6.5</v>
      </c>
      <c r="I64" s="14">
        <v>15900</v>
      </c>
      <c r="J64" s="14">
        <v>16800</v>
      </c>
      <c r="K64" s="14">
        <v>23100</v>
      </c>
      <c r="L64" s="14">
        <v>12500</v>
      </c>
      <c r="M64" s="14">
        <v>16900</v>
      </c>
      <c r="N64" s="14">
        <v>13900</v>
      </c>
      <c r="O64" s="14">
        <v>16900</v>
      </c>
      <c r="P64" s="14">
        <v>16500</v>
      </c>
    </row>
    <row r="65" spans="1:16" s="20" customFormat="1" ht="24" customHeight="1" x14ac:dyDescent="0.15">
      <c r="A65" s="47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151</v>
      </c>
      <c r="J65" s="21"/>
      <c r="K65" s="21"/>
      <c r="L65" s="21"/>
      <c r="M65" s="21"/>
      <c r="N65" s="21" t="s">
        <v>135</v>
      </c>
      <c r="O65" s="21" t="s">
        <v>97</v>
      </c>
      <c r="P65" s="21"/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1855.25</v>
      </c>
      <c r="E66" s="3">
        <v>1973</v>
      </c>
      <c r="F66" s="4" t="str">
        <f t="shared" si="0"/>
        <v>↓</v>
      </c>
      <c r="G66" s="5">
        <f>ABS(D66-E66)</f>
        <v>117.75</v>
      </c>
      <c r="H66" s="11">
        <f>IFERROR(ROUND(((D66-E66)/E66)*100,1),"-")</f>
        <v>-6</v>
      </c>
      <c r="I66" s="14">
        <v>1899</v>
      </c>
      <c r="J66" s="14">
        <v>1899</v>
      </c>
      <c r="K66" s="14">
        <v>1712</v>
      </c>
      <c r="L66" s="14">
        <v>1887</v>
      </c>
      <c r="M66" s="14">
        <v>1887</v>
      </c>
      <c r="N66" s="14">
        <v>1887</v>
      </c>
      <c r="O66" s="14">
        <v>1955</v>
      </c>
      <c r="P66" s="14">
        <v>1716</v>
      </c>
    </row>
    <row r="67" spans="1:16" s="20" customFormat="1" ht="19.5" customHeight="1" x14ac:dyDescent="0.15">
      <c r="A67" s="43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1352</v>
      </c>
      <c r="E68" s="3">
        <v>1543</v>
      </c>
      <c r="F68" s="4" t="str">
        <f t="shared" si="0"/>
        <v>↓</v>
      </c>
      <c r="G68" s="5">
        <f>ABS(D68-E68)</f>
        <v>191</v>
      </c>
      <c r="H68" s="11">
        <f>IFERROR(ROUND(((D68-E68)/E68)*100,1),"-")</f>
        <v>-12.4</v>
      </c>
      <c r="I68" s="14" t="s">
        <v>137</v>
      </c>
      <c r="J68" s="14">
        <v>1450</v>
      </c>
      <c r="K68" s="14">
        <v>1450</v>
      </c>
      <c r="L68" s="14">
        <v>1330</v>
      </c>
      <c r="M68" s="14">
        <v>1330</v>
      </c>
      <c r="N68" s="14">
        <v>1330</v>
      </c>
      <c r="O68" s="14">
        <v>1124</v>
      </c>
      <c r="P68" s="14">
        <v>1450</v>
      </c>
    </row>
    <row r="69" spans="1:16" s="20" customFormat="1" ht="19.5" customHeight="1" x14ac:dyDescent="0.15">
      <c r="A69" s="43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1728.875</v>
      </c>
      <c r="E70" s="3">
        <v>1893</v>
      </c>
      <c r="F70" s="4" t="str">
        <f t="shared" si="0"/>
        <v>↓</v>
      </c>
      <c r="G70" s="5">
        <f>ABS(D70-E70)</f>
        <v>164.125</v>
      </c>
      <c r="H70" s="11">
        <f>IFERROR(ROUND(((D70-E70)/E70)*100,1),"-")</f>
        <v>-8.6999999999999993</v>
      </c>
      <c r="I70" s="14">
        <v>1849</v>
      </c>
      <c r="J70" s="14">
        <v>1417</v>
      </c>
      <c r="K70" s="14">
        <v>1612</v>
      </c>
      <c r="L70" s="14">
        <v>1847</v>
      </c>
      <c r="M70" s="14">
        <v>1847</v>
      </c>
      <c r="N70" s="14">
        <v>1847</v>
      </c>
      <c r="O70" s="14">
        <v>1895</v>
      </c>
      <c r="P70" s="14">
        <v>1517</v>
      </c>
    </row>
    <row r="71" spans="1:16" s="20" customFormat="1" ht="19.5" customHeight="1" x14ac:dyDescent="0.15">
      <c r="A71" s="43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>
        <f>AVERAGE(I72:P72)</f>
        <v>45469.75</v>
      </c>
      <c r="E72" s="3">
        <v>89500</v>
      </c>
      <c r="F72" s="4" t="str">
        <f t="shared" si="0"/>
        <v>↓</v>
      </c>
      <c r="G72" s="5">
        <f>ABS(D72-E72)</f>
        <v>44030.25</v>
      </c>
      <c r="H72" s="11">
        <f>IFERROR(ROUND(((D72-E72)/E72)*100,1),"-")</f>
        <v>-49.2</v>
      </c>
      <c r="I72" s="14">
        <v>1517</v>
      </c>
      <c r="J72" s="14">
        <v>1512</v>
      </c>
      <c r="K72" s="14">
        <v>1417</v>
      </c>
      <c r="L72" s="14">
        <v>89400</v>
      </c>
      <c r="M72" s="14">
        <v>89400</v>
      </c>
      <c r="N72" s="14">
        <v>89400</v>
      </c>
      <c r="O72" s="14">
        <v>89500</v>
      </c>
      <c r="P72" s="14">
        <v>1612</v>
      </c>
    </row>
    <row r="73" spans="1:16" s="20" customFormat="1" ht="19.5" customHeight="1" x14ac:dyDescent="0.15">
      <c r="A73" s="44"/>
      <c r="B73" s="27"/>
      <c r="C73" s="15" t="s">
        <v>39</v>
      </c>
      <c r="D73" s="3"/>
      <c r="E73" s="17"/>
      <c r="F73" s="16"/>
      <c r="G73" s="18"/>
      <c r="H73" s="19"/>
      <c r="I73" s="21"/>
      <c r="J73" s="21" t="s">
        <v>111</v>
      </c>
      <c r="K73" s="21" t="s">
        <v>111</v>
      </c>
      <c r="L73" s="21"/>
      <c r="M73" s="21"/>
      <c r="N73" s="21"/>
      <c r="O73" s="21"/>
      <c r="P73" s="21" t="s">
        <v>111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2022-04-18T01:22:10Z</dcterms:modified>
</cp:coreProperties>
</file>