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75" windowWidth="15285" windowHeight="75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<sst xmlns="http://schemas.openxmlformats.org/spreadsheetml/2006/main" count="324" uniqueCount="228">
  <si>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</si>
  <si>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</si>
  <si>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</si>
  <si>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</si>
  <si>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</si>
  <si>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</si>
  <si>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</si>
  <si>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</si>
  <si>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</si>
  <si>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</si>
  <si>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</si>
  <si>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</si>
  <si>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</si>
  <si>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</si>
  <si>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</si>
  <si>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</si>
  <si>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</si>
  <si>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</si>
  <si>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</si>
  <si>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</si>
  <si>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</si>
  <si>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</si>
  <si>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</si>
  <si>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</si>
  <si>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</si>
  <si>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</si>
  <si>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</si>
  <si>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</si>
  <si>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</si>
  <si>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</si>
  <si>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</si>
  <si>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</si>
  <si>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</si>
  <si>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</si>
  <si>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</si>
  <si>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</si>
  <si>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</si>
  <si>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</si>
  <si>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</si>
  <si>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</si>
  <si>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</si>
  <si>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</si>
  <si>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</si>
  <si>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</si>
  <si>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</si>
  <si>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</si>
  <si>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</si>
  <si>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</si>
  <si>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</si>
  <si>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</si>
  <si>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</si>
  <si>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</si>
  <si>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</si>
  <si>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</si>
  <si>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</si>
  <si>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</si>
  <si>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</si>
  <si>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</si>
  <si>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</si>
  <si>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</si>
  <si>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</si>
  <si>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</si>
  <si>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</si>
  <si>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</si>
  <si>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</si>
  <si>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</si>
  <si>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</si>
  <si>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</si>
  <si>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</si>
  <si>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</si>
  <si>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</si>
  <si>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</si>
  <si>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</si>
  <si>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</si>
  <si>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</si>
  <si>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</si>
  <si>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</si>
  <si>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</si>
  <si>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</si>
  <si>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</si>
  <si>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</si>
  <si>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</si>
  <si>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</si>
  <si>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</si>
  <si>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</si>
  <si>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</si>
  <si>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</si>
  <si>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</si>
  <si>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</si>
  <si>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</si>
  <si>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</si>
  <si>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</si>
  <si>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</si>
  <si>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</si>
  <si>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</si>
  <si>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</si>
  <si>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</si>
  <si>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</si>
  <si>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</si>
  <si>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</si>
  <si>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</si>
  <si>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</si>
  <si>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</si>
  <si>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</si>
  <si>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</si>
  <si>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</si>
  <si>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</si>
  <si>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</si>
  <si>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</si>
  <si>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</si>
  <si>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</si>
  <si>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</si>
  <si>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</si>
  <si>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</si>
  <si>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</si>
  <si>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</si>
  <si>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</si>
  <si>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</si>
  <si>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</si>
  <si>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</si>
  <si>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</si>
  <si>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</si>
  <si>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</si>
  <si>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</si>
  <si>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</si>
  <si>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</si>
  <si>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</si>
  <si>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</si>
  <si>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</si>
  <si>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</si>
  <si>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</si>
  <si>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</si>
  <si>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</si>
  <si>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</si>
  <si>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</si>
  <si>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</si>
  <si>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</si>
  <si>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</si>
  <si>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</si>
  <si>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</si>
  <si>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</si>
  <si>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</si>
  <si>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</si>
  <si>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</si>
  <si>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</si>
  <si>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</si>
  <si>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</si>
  <si>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</si>
  <si>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</si>
  <si>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</si>
  <si>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</si>
  <si>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</si>
  <si>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</si>
  <si>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</si>
  <si>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</si>
  <si>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</si>
  <si>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</si>
  <si>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</si>
  <si>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</si>
  <si>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</si>
  <si>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</si>
  <si>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</si>
  <si>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</si>
  <si>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</si>
  <si>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1.8kg</t>
    <phoneticPr fontId="2" type="noConversion"/>
  </si>
  <si>
    <t>350g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</si>
  <si>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</si>
  <si>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</si>
  <si>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</si>
  <si>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</si>
  <si>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2kg+450g</t>
    <phoneticPr fontId="2" type="noConversion"/>
  </si>
  <si>
    <t>1kg</t>
    <phoneticPr fontId="2" type="noConversion"/>
  </si>
  <si>
    <t xml:space="preserve">600g </t>
    <phoneticPr fontId="2" type="noConversion"/>
  </si>
  <si>
    <t>4.5kg</t>
    <phoneticPr fontId="2" type="noConversion"/>
  </si>
  <si>
    <t>100g 2,300</t>
    <phoneticPr fontId="2" type="noConversion"/>
  </si>
  <si>
    <t>300g</t>
    <phoneticPr fontId="2" type="noConversion"/>
  </si>
  <si>
    <t>500g</t>
    <phoneticPr fontId="2" type="noConversion"/>
  </si>
  <si>
    <t>600g</t>
    <phoneticPr fontId="2" type="noConversion"/>
  </si>
  <si>
    <t>700g</t>
    <phoneticPr fontId="2" type="noConversion"/>
  </si>
  <si>
    <t>1.8kg+450g</t>
    <phoneticPr fontId="2" type="noConversion"/>
  </si>
  <si>
    <t>300g</t>
    <phoneticPr fontId="2" type="noConversion"/>
  </si>
  <si>
    <t>1020g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</si>
  <si>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</si>
  <si>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</si>
  <si>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</si>
  <si>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580g</t>
    <phoneticPr fontId="2" type="noConversion"/>
  </si>
  <si>
    <t>340g</t>
    <phoneticPr fontId="2" type="noConversion"/>
  </si>
  <si>
    <t>250g</t>
    <phoneticPr fontId="2" type="noConversion"/>
  </si>
  <si>
    <t>한우등심 100g 9,450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</si>
  <si>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</si>
  <si>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</si>
  <si>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</si>
  <si>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</si>
  <si>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</si>
  <si>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571-7210</t>
    <phoneticPr fontId="2" type="noConversion"/>
  </si>
  <si>
    <t>강화섬쌀 햅쌀</t>
    <phoneticPr fontId="2" type="noConversion"/>
  </si>
  <si>
    <t>100g 9,300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</si>
  <si>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</si>
  <si>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</si>
  <si>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</si>
  <si>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</si>
  <si>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300g</t>
    <phoneticPr fontId="2" type="noConversion"/>
  </si>
  <si>
    <t>420g</t>
    <phoneticPr fontId="2" type="noConversion"/>
  </si>
  <si>
    <t>100g 1,690</t>
    <phoneticPr fontId="2" type="noConversion"/>
  </si>
  <si>
    <t>2kg</t>
    <phoneticPr fontId="2" type="noConversion"/>
  </si>
  <si>
    <t>강화교동쌀</t>
    <phoneticPr fontId="2" type="noConversion"/>
  </si>
  <si>
    <t>3개 묶음</t>
    <phoneticPr fontId="2" type="noConversion"/>
  </si>
  <si>
    <t>100g 9,200</t>
    <phoneticPr fontId="2" type="noConversion"/>
  </si>
  <si>
    <t>100g 2,200</t>
    <phoneticPr fontId="2" type="noConversion"/>
  </si>
  <si>
    <t>100g 9,900</t>
    <phoneticPr fontId="2" type="noConversion"/>
  </si>
  <si>
    <t>100g 1,817</t>
    <phoneticPr fontId="2" type="noConversion"/>
  </si>
  <si>
    <t>800g</t>
    <phoneticPr fontId="2" type="noConversion"/>
  </si>
  <si>
    <t>1.8kg+450g</t>
    <phoneticPr fontId="2" type="noConversion"/>
  </si>
  <si>
    <t>100g 9,800</t>
    <phoneticPr fontId="2" type="noConversion"/>
  </si>
  <si>
    <t>4kg</t>
    <phoneticPr fontId="2" type="noConversion"/>
  </si>
  <si>
    <t>상록수 쌀</t>
    <phoneticPr fontId="2" type="noConversion"/>
  </si>
  <si>
    <t>500g</t>
    <phoneticPr fontId="2" type="noConversion"/>
  </si>
  <si>
    <t>900g</t>
    <phoneticPr fontId="2" type="noConversion"/>
  </si>
  <si>
    <t>100g 7,900</t>
    <phoneticPr fontId="2" type="noConversion"/>
  </si>
  <si>
    <t>100g 1,650</t>
    <phoneticPr fontId="2" type="noConversion"/>
  </si>
  <si>
    <t>430g</t>
    <phoneticPr fontId="2" type="noConversion"/>
  </si>
  <si>
    <t>1.5kg</t>
    <phoneticPr fontId="2" type="noConversion"/>
  </si>
  <si>
    <t>350g</t>
    <phoneticPr fontId="2" type="noConversion"/>
  </si>
  <si>
    <t>한우등심 100g 9,770</t>
    <phoneticPr fontId="2" type="noConversion"/>
  </si>
  <si>
    <t>100g 1,680</t>
    <phoneticPr fontId="2" type="noConversion"/>
  </si>
  <si>
    <t>300g</t>
    <phoneticPr fontId="2" type="noConversion"/>
  </si>
  <si>
    <t>한우등심 100g 13,500</t>
    <phoneticPr fontId="2" type="noConversion"/>
  </si>
  <si>
    <t>100g 9,520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</si>
</sst>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821 </c:v>
                  </c:pt>
                  <c:pt idx="1">
                    <c:v> 776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1,554 </c:v>
                  </c:pt>
                  <c:pt idx="1">
                    <c:v> 1,541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1,656 </c:v>
                  </c:pt>
                  <c:pt idx="6">
                    <c:v> 1,558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6,299 </c:v>
                  </c:pt>
                  <c:pt idx="1">
                    <c:v> 6,274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0.4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11,043 </c:v>
                  </c:pt>
                  <c:pt idx="1">
                    <c:v> 10,811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2.1 </c:v>
                  </c:pt>
                  <c:pt idx="5">
                    <c:v> 12,900 </c:v>
                  </c:pt>
                  <c:pt idx="6">
                    <c:v> 12,000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1,314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1,300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12,923 </c:v>
                  </c:pt>
                  <c:pt idx="1">
                    <c:v> 12,814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0.9 </c:v>
                  </c:pt>
                  <c:pt idx="5">
                    <c:v> 13,800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3,299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12,956 </c:v>
                  </c:pt>
                  <c:pt idx="1">
                    <c:v> 11,175 </c:v>
                  </c:pt>
                  <c:pt idx="2">
                    <c:v>↑</c:v>
                  </c:pt>
                  <c:pt idx="3">
                    <c:v> 1,781 </c:v>
                  </c:pt>
                  <c:pt idx="4">
                    <c:v> 15.9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2,238 </c:v>
                  </c:pt>
                  <c:pt idx="1">
                    <c:v> 2,145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2,980 </c:v>
                  </c:pt>
                  <c:pt idx="6">
                    <c:v> 2,180 </c:v>
                  </c:pt>
                  <c:pt idx="7">
                    <c:v> 2,480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3,279 </c:v>
                  </c:pt>
                  <c:pt idx="1">
                    <c:v> 3,253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0.8 </c:v>
                  </c:pt>
                  <c:pt idx="5">
                    <c:v> 3,490 </c:v>
                  </c:pt>
                  <c:pt idx="6">
                    <c:v> 3,390 </c:v>
                  </c:pt>
                  <c:pt idx="7">
                    <c:v> 3,280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1.4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3,971 </c:v>
                  </c:pt>
                  <c:pt idx="1">
                    <c:v> 3,980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1,297 </c:v>
                  </c:pt>
                  <c:pt idx="1">
                    <c:v> 1,278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4,749 </c:v>
                  </c:pt>
                  <c:pt idx="1">
                    <c:v> 4,743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7,553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30,479 </c:v>
                  </c:pt>
                  <c:pt idx="1">
                    <c:v> 30,289 </c:v>
                  </c:pt>
                  <c:pt idx="2">
                    <c:v>↑</c:v>
                  </c:pt>
                  <c:pt idx="3">
                    <c:v> 190 </c:v>
                  </c:pt>
                  <c:pt idx="4">
                    <c:v> 0.6 </c:v>
                  </c:pt>
                  <c:pt idx="5">
                    <c:v> 32,000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1,991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1,562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-5.0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5,279 </c:v>
                  </c:pt>
                  <c:pt idx="1">
                    <c:v> 5,376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5,854 </c:v>
                  </c:pt>
                  <c:pt idx="1">
                    <c:v> 5,836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1,817</c:v>
                  </c:pt>
                  <c:pt idx="7">
                    <c:v>100g 2,300</c:v>
                  </c:pt>
                  <c:pt idx="8">
                    <c:v>100g 2,200</c:v>
                  </c:pt>
                  <c:pt idx="9">
                    <c:v>100g 1,680</c:v>
                  </c:pt>
                  <c:pt idx="10">
                    <c:v>100g 1,650</c:v>
                  </c:pt>
                  <c:pt idx="11">
                    <c:v>100g 1,650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8,619 </c:v>
                  </c:pt>
                  <c:pt idx="1">
                    <c:v> 8,322 </c:v>
                  </c:pt>
                  <c:pt idx="2">
                    <c:v>↑</c:v>
                  </c:pt>
                  <c:pt idx="3">
                    <c:v> 298 </c:v>
                  </c:pt>
                  <c:pt idx="4">
                    <c:v> 3.6 </c:v>
                  </c:pt>
                  <c:pt idx="5">
                    <c:v> 11,000 </c:v>
                  </c:pt>
                  <c:pt idx="6">
                    <c:v> 9,085 </c:v>
                  </c:pt>
                  <c:pt idx="7">
                    <c:v> 11,500 </c:v>
                  </c:pt>
                  <c:pt idx="8">
                    <c:v> 11,000 </c:v>
                  </c:pt>
                  <c:pt idx="9">
                    <c:v> 8,400 </c:v>
                  </c:pt>
                  <c:pt idx="10">
                    <c:v> 8,250 </c:v>
                  </c:pt>
                  <c:pt idx="11">
                    <c:v> 8,250 </c:v>
                  </c:pt>
                  <c:pt idx="12">
                    <c:v> 1,690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9,300</c:v>
                  </c:pt>
                  <c:pt idx="8">
                    <c:v>100g 9,800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7,900</c:v>
                  </c:pt>
                  <c:pt idx="12">
                    <c:v>한우등심 100g 9,450</c:v>
                  </c:pt>
                  <c:pt idx="13">
                    <c:v>100g 9,520</c:v>
                  </c:pt>
                </c:lvl>
                <c:lvl>
                  <c:pt idx="0">
                    <c:v> 44,993 </c:v>
                  </c:pt>
                  <c:pt idx="1">
                    <c:v> 44,868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0.3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49,000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39,500 </c:v>
                  </c:pt>
                  <c:pt idx="12">
                    <c:v> 9,490 </c:v>
                  </c:pt>
                  <c:pt idx="13">
                    <c:v> 47,600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7,968 </c:v>
                  </c:pt>
                  <c:pt idx="1">
                    <c:v> 7,839 </c:v>
                  </c:pt>
                  <c:pt idx="2">
                    <c:v>↑</c:v>
                  </c:pt>
                  <c:pt idx="3">
                    <c:v> 129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4,980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7,980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3,643 </c:v>
                  </c:pt>
                  <c:pt idx="1">
                    <c:v> 3,724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2,900 </c:v>
                  </c:pt>
                  <c:pt idx="10">
                    <c:v> 2,750 </c:v>
                  </c:pt>
                  <c:pt idx="11">
                    <c:v> 2,750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1,002 </c:v>
                  </c:pt>
                  <c:pt idx="1">
                    <c:v> 1,002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800 </c:v>
                  </c:pt>
                  <c:pt idx="9">
                    <c:v> 980 </c:v>
                  </c:pt>
                  <c:pt idx="10">
                    <c:v> 1,170 </c:v>
                  </c:pt>
                  <c:pt idx="11">
                    <c:v> 1,170 </c:v>
                  </c:pt>
                  <c:pt idx="12">
                    <c:v> 1,000 </c:v>
                  </c:pt>
                  <c:pt idx="13">
                    <c:v> 1,197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6,990 </c:v>
                  </c:pt>
                  <c:pt idx="1">
                    <c:v> 5,989 </c:v>
                  </c:pt>
                  <c:pt idx="2">
                    <c:v>↑</c:v>
                  </c:pt>
                  <c:pt idx="3">
                    <c:v> 1,001 </c:v>
                  </c:pt>
                  <c:pt idx="4">
                    <c:v> 16.7 </c:v>
                  </c:pt>
                  <c:pt idx="5">
                    <c:v> 15,000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6,500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2,723 </c:v>
                  </c:pt>
                  <c:pt idx="1">
                    <c:v> 2,814 </c:v>
                  </c:pt>
                  <c:pt idx="2">
                    <c:v>↓</c:v>
                  </c:pt>
                  <c:pt idx="3">
                    <c:v> 90 </c:v>
                  </c:pt>
                  <c:pt idx="4">
                    <c:v>-3.2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2,623 </c:v>
                  </c:pt>
                  <c:pt idx="1">
                    <c:v> 2,639 </c:v>
                  </c:pt>
                  <c:pt idx="2">
                    <c:v>↓</c:v>
                  </c:pt>
                  <c:pt idx="3">
                    <c:v> 15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1,828 </c:v>
                  </c:pt>
                  <c:pt idx="1">
                    <c:v> 1,869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4,438 </c:v>
                  </c:pt>
                  <c:pt idx="1">
                    <c:v> 4,242 </c:v>
                  </c:pt>
                  <c:pt idx="2">
                    <c:v>↑</c:v>
                  </c:pt>
                  <c:pt idx="3">
                    <c:v> 195 </c:v>
                  </c:pt>
                  <c:pt idx="4">
                    <c:v> 4.6 </c:v>
                  </c:pt>
                  <c:pt idx="5">
                    <c:v> 6,000 </c:v>
                  </c:pt>
                  <c:pt idx="6">
                    <c:v> 3,980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1,428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2,187 </c:v>
                  </c:pt>
                  <c:pt idx="1">
                    <c:v> 2,085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4.9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강화교동쌀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 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57,156 </c:v>
                  </c:pt>
                  <c:pt idx="1">
                    <c:v> 55,300 </c:v>
                  </c:pt>
                  <c:pt idx="2">
                    <c:v>↑</c:v>
                  </c:pt>
                  <c:pt idx="3">
                    <c:v> 1,856 </c:v>
                  </c:pt>
                  <c:pt idx="4">
                    <c:v> 3.4 </c:v>
                  </c:pt>
                  <c:pt idx="5">
                    <c:v> 72,000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15일</c:v>
                  </c:pt>
                  <c:pt idx="6">
                    <c:v>10월 16일</c:v>
                  </c:pt>
                  <c:pt idx="7">
                    <c:v>10월 14일</c:v>
                  </c:pt>
                  <c:pt idx="8">
                    <c:v>10월 17일</c:v>
                  </c:pt>
                  <c:pt idx="9">
                    <c:v>10월 15일</c:v>
                  </c:pt>
                  <c:pt idx="10">
                    <c:v>10월 16일</c:v>
                  </c:pt>
                  <c:pt idx="11">
                    <c:v>10월 18일</c:v>
                  </c:pt>
                  <c:pt idx="12">
                    <c:v>10월 14일</c:v>
                  </c:pt>
                  <c:pt idx="13">
                    <c:v>10월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821 </c:v>
                  </c:pt>
                  <c:pt idx="1">
                    <c:v> 776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1,554 </c:v>
                  </c:pt>
                  <c:pt idx="1">
                    <c:v> 1,541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1,656 </c:v>
                  </c:pt>
                  <c:pt idx="6">
                    <c:v> 1,558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6,299 </c:v>
                  </c:pt>
                  <c:pt idx="1">
                    <c:v> 6,274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0.4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11,043 </c:v>
                  </c:pt>
                  <c:pt idx="1">
                    <c:v> 10,811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2.1 </c:v>
                  </c:pt>
                  <c:pt idx="5">
                    <c:v> 12,900 </c:v>
                  </c:pt>
                  <c:pt idx="6">
                    <c:v> 12,000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1,314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1,300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12,923 </c:v>
                  </c:pt>
                  <c:pt idx="1">
                    <c:v> 12,814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0.9 </c:v>
                  </c:pt>
                  <c:pt idx="5">
                    <c:v> 13,800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3,299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12,956 </c:v>
                  </c:pt>
                  <c:pt idx="1">
                    <c:v> 11,175 </c:v>
                  </c:pt>
                  <c:pt idx="2">
                    <c:v>↑</c:v>
                  </c:pt>
                  <c:pt idx="3">
                    <c:v> 1,781 </c:v>
                  </c:pt>
                  <c:pt idx="4">
                    <c:v> 15.9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2,238 </c:v>
                  </c:pt>
                  <c:pt idx="1">
                    <c:v> 2,145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2,980 </c:v>
                  </c:pt>
                  <c:pt idx="6">
                    <c:v> 2,180 </c:v>
                  </c:pt>
                  <c:pt idx="7">
                    <c:v> 2,480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3,279 </c:v>
                  </c:pt>
                  <c:pt idx="1">
                    <c:v> 3,253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0.8 </c:v>
                  </c:pt>
                  <c:pt idx="5">
                    <c:v> 3,490 </c:v>
                  </c:pt>
                  <c:pt idx="6">
                    <c:v> 3,390 </c:v>
                  </c:pt>
                  <c:pt idx="7">
                    <c:v> 3,280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1.4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3,971 </c:v>
                  </c:pt>
                  <c:pt idx="1">
                    <c:v> 3,980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1,297 </c:v>
                  </c:pt>
                  <c:pt idx="1">
                    <c:v> 1,278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4,749 </c:v>
                  </c:pt>
                  <c:pt idx="1">
                    <c:v> 4,743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7,553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30,479 </c:v>
                  </c:pt>
                  <c:pt idx="1">
                    <c:v> 30,289 </c:v>
                  </c:pt>
                  <c:pt idx="2">
                    <c:v>↑</c:v>
                  </c:pt>
                  <c:pt idx="3">
                    <c:v> 190 </c:v>
                  </c:pt>
                  <c:pt idx="4">
                    <c:v> 0.6 </c:v>
                  </c:pt>
                  <c:pt idx="5">
                    <c:v> 32,000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1,991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1,562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-5.0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5,279 </c:v>
                  </c:pt>
                  <c:pt idx="1">
                    <c:v> 5,376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5,854 </c:v>
                  </c:pt>
                  <c:pt idx="1">
                    <c:v> 5,836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1,817</c:v>
                  </c:pt>
                  <c:pt idx="7">
                    <c:v>100g 2,300</c:v>
                  </c:pt>
                  <c:pt idx="8">
                    <c:v>100g 2,200</c:v>
                  </c:pt>
                  <c:pt idx="9">
                    <c:v>100g 1,680</c:v>
                  </c:pt>
                  <c:pt idx="10">
                    <c:v>100g 1,650</c:v>
                  </c:pt>
                  <c:pt idx="11">
                    <c:v>100g 1,650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8,619 </c:v>
                  </c:pt>
                  <c:pt idx="1">
                    <c:v> 8,322 </c:v>
                  </c:pt>
                  <c:pt idx="2">
                    <c:v>↑</c:v>
                  </c:pt>
                  <c:pt idx="3">
                    <c:v> 298 </c:v>
                  </c:pt>
                  <c:pt idx="4">
                    <c:v> 3.6 </c:v>
                  </c:pt>
                  <c:pt idx="5">
                    <c:v> 11,000 </c:v>
                  </c:pt>
                  <c:pt idx="6">
                    <c:v> 9,085 </c:v>
                  </c:pt>
                  <c:pt idx="7">
                    <c:v> 11,500 </c:v>
                  </c:pt>
                  <c:pt idx="8">
                    <c:v> 11,000 </c:v>
                  </c:pt>
                  <c:pt idx="9">
                    <c:v> 8,400 </c:v>
                  </c:pt>
                  <c:pt idx="10">
                    <c:v> 8,250 </c:v>
                  </c:pt>
                  <c:pt idx="11">
                    <c:v> 8,250 </c:v>
                  </c:pt>
                  <c:pt idx="12">
                    <c:v> 1,690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9,300</c:v>
                  </c:pt>
                  <c:pt idx="8">
                    <c:v>100g 9,800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7,900</c:v>
                  </c:pt>
                  <c:pt idx="12">
                    <c:v>한우등심 100g 9,450</c:v>
                  </c:pt>
                  <c:pt idx="13">
                    <c:v>100g 9,520</c:v>
                  </c:pt>
                </c:lvl>
                <c:lvl>
                  <c:pt idx="0">
                    <c:v> 44,993 </c:v>
                  </c:pt>
                  <c:pt idx="1">
                    <c:v> 44,868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0.3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49,000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39,500 </c:v>
                  </c:pt>
                  <c:pt idx="12">
                    <c:v> 9,490 </c:v>
                  </c:pt>
                  <c:pt idx="13">
                    <c:v> 47,600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7,968 </c:v>
                  </c:pt>
                  <c:pt idx="1">
                    <c:v> 7,839 </c:v>
                  </c:pt>
                  <c:pt idx="2">
                    <c:v>↑</c:v>
                  </c:pt>
                  <c:pt idx="3">
                    <c:v> 129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4,980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7,980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3,643 </c:v>
                  </c:pt>
                  <c:pt idx="1">
                    <c:v> 3,724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2,900 </c:v>
                  </c:pt>
                  <c:pt idx="10">
                    <c:v> 2,750 </c:v>
                  </c:pt>
                  <c:pt idx="11">
                    <c:v> 2,750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1,002 </c:v>
                  </c:pt>
                  <c:pt idx="1">
                    <c:v> 1,002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800 </c:v>
                  </c:pt>
                  <c:pt idx="9">
                    <c:v> 980 </c:v>
                  </c:pt>
                  <c:pt idx="10">
                    <c:v> 1,170 </c:v>
                  </c:pt>
                  <c:pt idx="11">
                    <c:v> 1,170 </c:v>
                  </c:pt>
                  <c:pt idx="12">
                    <c:v> 1,000 </c:v>
                  </c:pt>
                  <c:pt idx="13">
                    <c:v> 1,197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6,990 </c:v>
                  </c:pt>
                  <c:pt idx="1">
                    <c:v> 5,989 </c:v>
                  </c:pt>
                  <c:pt idx="2">
                    <c:v>↑</c:v>
                  </c:pt>
                  <c:pt idx="3">
                    <c:v> 1,001 </c:v>
                  </c:pt>
                  <c:pt idx="4">
                    <c:v> 16.7 </c:v>
                  </c:pt>
                  <c:pt idx="5">
                    <c:v> 15,000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6,500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2,723 </c:v>
                  </c:pt>
                  <c:pt idx="1">
                    <c:v> 2,814 </c:v>
                  </c:pt>
                  <c:pt idx="2">
                    <c:v>↓</c:v>
                  </c:pt>
                  <c:pt idx="3">
                    <c:v> 90 </c:v>
                  </c:pt>
                  <c:pt idx="4">
                    <c:v>-3.2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2,623 </c:v>
                  </c:pt>
                  <c:pt idx="1">
                    <c:v> 2,639 </c:v>
                  </c:pt>
                  <c:pt idx="2">
                    <c:v>↓</c:v>
                  </c:pt>
                  <c:pt idx="3">
                    <c:v> 15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1,828 </c:v>
                  </c:pt>
                  <c:pt idx="1">
                    <c:v> 1,869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4,438 </c:v>
                  </c:pt>
                  <c:pt idx="1">
                    <c:v> 4,242 </c:v>
                  </c:pt>
                  <c:pt idx="2">
                    <c:v>↑</c:v>
                  </c:pt>
                  <c:pt idx="3">
                    <c:v> 195 </c:v>
                  </c:pt>
                  <c:pt idx="4">
                    <c:v> 4.6 </c:v>
                  </c:pt>
                  <c:pt idx="5">
                    <c:v> 6,000 </c:v>
                  </c:pt>
                  <c:pt idx="6">
                    <c:v> 3,980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1,428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2,187 </c:v>
                  </c:pt>
                  <c:pt idx="1">
                    <c:v> 2,085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4.9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강화교동쌀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 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57,156 </c:v>
                  </c:pt>
                  <c:pt idx="1">
                    <c:v> 55,300 </c:v>
                  </c:pt>
                  <c:pt idx="2">
                    <c:v>↑</c:v>
                  </c:pt>
                  <c:pt idx="3">
                    <c:v> 1,856 </c:v>
                  </c:pt>
                  <c:pt idx="4">
                    <c:v> 3.4 </c:v>
                  </c:pt>
                  <c:pt idx="5">
                    <c:v> 72,000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15일</c:v>
                  </c:pt>
                  <c:pt idx="6">
                    <c:v>10월 16일</c:v>
                  </c:pt>
                  <c:pt idx="7">
                    <c:v>10월 14일</c:v>
                  </c:pt>
                  <c:pt idx="8">
                    <c:v>10월 17일</c:v>
                  </c:pt>
                  <c:pt idx="9">
                    <c:v>10월 15일</c:v>
                  </c:pt>
                  <c:pt idx="10">
                    <c:v>10월 16일</c:v>
                  </c:pt>
                  <c:pt idx="11">
                    <c:v>10월 18일</c:v>
                  </c:pt>
                  <c:pt idx="12">
                    <c:v>10월 14일</c:v>
                  </c:pt>
                  <c:pt idx="13">
                    <c:v>10월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1391.7777777777778</c:v>
                </c:pt>
                <c:pt idx="1">
                  <c:v>1375.625</c:v>
                </c:pt>
                <c:pt idx="2" formatCode="General">
                  <c:v>0</c:v>
                </c:pt>
                <c:pt idx="3">
                  <c:v>16.152777777777828</c:v>
                </c:pt>
                <c:pt idx="4" formatCode="_-* #,##0.0_-;\-* #,##0.0_-;_-* &quot;-&quot;_-;_-@_-">
                  <c:v>1.2</c:v>
                </c:pt>
                <c:pt idx="5">
                  <c:v>1521</c:v>
                </c:pt>
                <c:pt idx="6">
                  <c:v>1387</c:v>
                </c:pt>
                <c:pt idx="7">
                  <c:v>1368</c:v>
                </c:pt>
                <c:pt idx="8">
                  <c:v>1387</c:v>
                </c:pt>
                <c:pt idx="9">
                  <c:v>1319</c:v>
                </c:pt>
                <c:pt idx="10">
                  <c:v>1369</c:v>
                </c:pt>
                <c:pt idx="11">
                  <c:v>1339</c:v>
                </c:pt>
                <c:pt idx="12">
                  <c:v>1489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821 </c:v>
                  </c:pt>
                  <c:pt idx="1">
                    <c:v> 776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1,554 </c:v>
                  </c:pt>
                  <c:pt idx="1">
                    <c:v> 1,541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1,656 </c:v>
                  </c:pt>
                  <c:pt idx="6">
                    <c:v> 1,558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6,299 </c:v>
                  </c:pt>
                  <c:pt idx="1">
                    <c:v> 6,274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0.4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11,043 </c:v>
                  </c:pt>
                  <c:pt idx="1">
                    <c:v> 10,811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2.1 </c:v>
                  </c:pt>
                  <c:pt idx="5">
                    <c:v> 12,900 </c:v>
                  </c:pt>
                  <c:pt idx="6">
                    <c:v> 12,000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1,314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1,300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12,923 </c:v>
                  </c:pt>
                  <c:pt idx="1">
                    <c:v> 12,814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0.9 </c:v>
                  </c:pt>
                  <c:pt idx="5">
                    <c:v> 13,800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3,299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12,956 </c:v>
                  </c:pt>
                  <c:pt idx="1">
                    <c:v> 11,175 </c:v>
                  </c:pt>
                  <c:pt idx="2">
                    <c:v>↑</c:v>
                  </c:pt>
                  <c:pt idx="3">
                    <c:v> 1,781 </c:v>
                  </c:pt>
                  <c:pt idx="4">
                    <c:v> 15.9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2,238 </c:v>
                  </c:pt>
                  <c:pt idx="1">
                    <c:v> 2,145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2,980 </c:v>
                  </c:pt>
                  <c:pt idx="6">
                    <c:v> 2,180 </c:v>
                  </c:pt>
                  <c:pt idx="7">
                    <c:v> 2,480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3,279 </c:v>
                  </c:pt>
                  <c:pt idx="1">
                    <c:v> 3,253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0.8 </c:v>
                  </c:pt>
                  <c:pt idx="5">
                    <c:v> 3,490 </c:v>
                  </c:pt>
                  <c:pt idx="6">
                    <c:v> 3,390 </c:v>
                  </c:pt>
                  <c:pt idx="7">
                    <c:v> 3,280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1.4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3,971 </c:v>
                  </c:pt>
                  <c:pt idx="1">
                    <c:v> 3,980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1,297 </c:v>
                  </c:pt>
                  <c:pt idx="1">
                    <c:v> 1,278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4,749 </c:v>
                  </c:pt>
                  <c:pt idx="1">
                    <c:v> 4,743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7,553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30,479 </c:v>
                  </c:pt>
                  <c:pt idx="1">
                    <c:v> 30,289 </c:v>
                  </c:pt>
                  <c:pt idx="2">
                    <c:v>↑</c:v>
                  </c:pt>
                  <c:pt idx="3">
                    <c:v> 190 </c:v>
                  </c:pt>
                  <c:pt idx="4">
                    <c:v> 0.6 </c:v>
                  </c:pt>
                  <c:pt idx="5">
                    <c:v> 32,000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1,991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1,562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-5.0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5,279 </c:v>
                  </c:pt>
                  <c:pt idx="1">
                    <c:v> 5,376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5,854 </c:v>
                  </c:pt>
                  <c:pt idx="1">
                    <c:v> 5,836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1,817</c:v>
                  </c:pt>
                  <c:pt idx="7">
                    <c:v>100g 2,300</c:v>
                  </c:pt>
                  <c:pt idx="8">
                    <c:v>100g 2,200</c:v>
                  </c:pt>
                  <c:pt idx="9">
                    <c:v>100g 1,680</c:v>
                  </c:pt>
                  <c:pt idx="10">
                    <c:v>100g 1,650</c:v>
                  </c:pt>
                  <c:pt idx="11">
                    <c:v>100g 1,650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8,619 </c:v>
                  </c:pt>
                  <c:pt idx="1">
                    <c:v> 8,322 </c:v>
                  </c:pt>
                  <c:pt idx="2">
                    <c:v>↑</c:v>
                  </c:pt>
                  <c:pt idx="3">
                    <c:v> 298 </c:v>
                  </c:pt>
                  <c:pt idx="4">
                    <c:v> 3.6 </c:v>
                  </c:pt>
                  <c:pt idx="5">
                    <c:v> 11,000 </c:v>
                  </c:pt>
                  <c:pt idx="6">
                    <c:v> 9,085 </c:v>
                  </c:pt>
                  <c:pt idx="7">
                    <c:v> 11,500 </c:v>
                  </c:pt>
                  <c:pt idx="8">
                    <c:v> 11,000 </c:v>
                  </c:pt>
                  <c:pt idx="9">
                    <c:v> 8,400 </c:v>
                  </c:pt>
                  <c:pt idx="10">
                    <c:v> 8,250 </c:v>
                  </c:pt>
                  <c:pt idx="11">
                    <c:v> 8,250 </c:v>
                  </c:pt>
                  <c:pt idx="12">
                    <c:v> 1,690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9,300</c:v>
                  </c:pt>
                  <c:pt idx="8">
                    <c:v>100g 9,800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7,900</c:v>
                  </c:pt>
                  <c:pt idx="12">
                    <c:v>한우등심 100g 9,450</c:v>
                  </c:pt>
                  <c:pt idx="13">
                    <c:v>100g 9,520</c:v>
                  </c:pt>
                </c:lvl>
                <c:lvl>
                  <c:pt idx="0">
                    <c:v> 44,993 </c:v>
                  </c:pt>
                  <c:pt idx="1">
                    <c:v> 44,868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0.3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49,000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39,500 </c:v>
                  </c:pt>
                  <c:pt idx="12">
                    <c:v> 9,490 </c:v>
                  </c:pt>
                  <c:pt idx="13">
                    <c:v> 47,600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7,968 </c:v>
                  </c:pt>
                  <c:pt idx="1">
                    <c:v> 7,839 </c:v>
                  </c:pt>
                  <c:pt idx="2">
                    <c:v>↑</c:v>
                  </c:pt>
                  <c:pt idx="3">
                    <c:v> 129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4,980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7,980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3,643 </c:v>
                  </c:pt>
                  <c:pt idx="1">
                    <c:v> 3,724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2,900 </c:v>
                  </c:pt>
                  <c:pt idx="10">
                    <c:v> 2,750 </c:v>
                  </c:pt>
                  <c:pt idx="11">
                    <c:v> 2,750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1,002 </c:v>
                  </c:pt>
                  <c:pt idx="1">
                    <c:v> 1,002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800 </c:v>
                  </c:pt>
                  <c:pt idx="9">
                    <c:v> 980 </c:v>
                  </c:pt>
                  <c:pt idx="10">
                    <c:v> 1,170 </c:v>
                  </c:pt>
                  <c:pt idx="11">
                    <c:v> 1,170 </c:v>
                  </c:pt>
                  <c:pt idx="12">
                    <c:v> 1,000 </c:v>
                  </c:pt>
                  <c:pt idx="13">
                    <c:v> 1,197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6,990 </c:v>
                  </c:pt>
                  <c:pt idx="1">
                    <c:v> 5,989 </c:v>
                  </c:pt>
                  <c:pt idx="2">
                    <c:v>↑</c:v>
                  </c:pt>
                  <c:pt idx="3">
                    <c:v> 1,001 </c:v>
                  </c:pt>
                  <c:pt idx="4">
                    <c:v> 16.7 </c:v>
                  </c:pt>
                  <c:pt idx="5">
                    <c:v> 15,000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6,500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2,723 </c:v>
                  </c:pt>
                  <c:pt idx="1">
                    <c:v> 2,814 </c:v>
                  </c:pt>
                  <c:pt idx="2">
                    <c:v>↓</c:v>
                  </c:pt>
                  <c:pt idx="3">
                    <c:v> 90 </c:v>
                  </c:pt>
                  <c:pt idx="4">
                    <c:v>-3.2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2,623 </c:v>
                  </c:pt>
                  <c:pt idx="1">
                    <c:v> 2,639 </c:v>
                  </c:pt>
                  <c:pt idx="2">
                    <c:v>↓</c:v>
                  </c:pt>
                  <c:pt idx="3">
                    <c:v> 15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1,828 </c:v>
                  </c:pt>
                  <c:pt idx="1">
                    <c:v> 1,869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4,438 </c:v>
                  </c:pt>
                  <c:pt idx="1">
                    <c:v> 4,242 </c:v>
                  </c:pt>
                  <c:pt idx="2">
                    <c:v>↑</c:v>
                  </c:pt>
                  <c:pt idx="3">
                    <c:v> 195 </c:v>
                  </c:pt>
                  <c:pt idx="4">
                    <c:v> 4.6 </c:v>
                  </c:pt>
                  <c:pt idx="5">
                    <c:v> 6,000 </c:v>
                  </c:pt>
                  <c:pt idx="6">
                    <c:v> 3,980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1,428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2,187 </c:v>
                  </c:pt>
                  <c:pt idx="1">
                    <c:v> 2,085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4.9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강화교동쌀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 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57,156 </c:v>
                  </c:pt>
                  <c:pt idx="1">
                    <c:v> 55,300 </c:v>
                  </c:pt>
                  <c:pt idx="2">
                    <c:v>↑</c:v>
                  </c:pt>
                  <c:pt idx="3">
                    <c:v> 1,856 </c:v>
                  </c:pt>
                  <c:pt idx="4">
                    <c:v> 3.4 </c:v>
                  </c:pt>
                  <c:pt idx="5">
                    <c:v> 72,000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15일</c:v>
                  </c:pt>
                  <c:pt idx="6">
                    <c:v>10월 16일</c:v>
                  </c:pt>
                  <c:pt idx="7">
                    <c:v>10월 14일</c:v>
                  </c:pt>
                  <c:pt idx="8">
                    <c:v>10월 17일</c:v>
                  </c:pt>
                  <c:pt idx="9">
                    <c:v>10월 15일</c:v>
                  </c:pt>
                  <c:pt idx="10">
                    <c:v>10월 16일</c:v>
                  </c:pt>
                  <c:pt idx="11">
                    <c:v>10월 18일</c:v>
                  </c:pt>
                  <c:pt idx="12">
                    <c:v>10월 14일</c:v>
                  </c:pt>
                  <c:pt idx="13">
                    <c:v>10월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821 </c:v>
                  </c:pt>
                  <c:pt idx="1">
                    <c:v> 776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1,554 </c:v>
                  </c:pt>
                  <c:pt idx="1">
                    <c:v> 1,541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1,656 </c:v>
                  </c:pt>
                  <c:pt idx="6">
                    <c:v> 1,558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6,299 </c:v>
                  </c:pt>
                  <c:pt idx="1">
                    <c:v> 6,274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0.4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11,043 </c:v>
                  </c:pt>
                  <c:pt idx="1">
                    <c:v> 10,811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2.1 </c:v>
                  </c:pt>
                  <c:pt idx="5">
                    <c:v> 12,900 </c:v>
                  </c:pt>
                  <c:pt idx="6">
                    <c:v> 12,000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1,314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1,300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12,923 </c:v>
                  </c:pt>
                  <c:pt idx="1">
                    <c:v> 12,814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0.9 </c:v>
                  </c:pt>
                  <c:pt idx="5">
                    <c:v> 13,800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3,299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12,956 </c:v>
                  </c:pt>
                  <c:pt idx="1">
                    <c:v> 11,175 </c:v>
                  </c:pt>
                  <c:pt idx="2">
                    <c:v>↑</c:v>
                  </c:pt>
                  <c:pt idx="3">
                    <c:v> 1,781 </c:v>
                  </c:pt>
                  <c:pt idx="4">
                    <c:v> 15.9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2,238 </c:v>
                  </c:pt>
                  <c:pt idx="1">
                    <c:v> 2,145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2,980 </c:v>
                  </c:pt>
                  <c:pt idx="6">
                    <c:v> 2,180 </c:v>
                  </c:pt>
                  <c:pt idx="7">
                    <c:v> 2,480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3,279 </c:v>
                  </c:pt>
                  <c:pt idx="1">
                    <c:v> 3,253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0.8 </c:v>
                  </c:pt>
                  <c:pt idx="5">
                    <c:v> 3,490 </c:v>
                  </c:pt>
                  <c:pt idx="6">
                    <c:v> 3,390 </c:v>
                  </c:pt>
                  <c:pt idx="7">
                    <c:v> 3,280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1.4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3,971 </c:v>
                  </c:pt>
                  <c:pt idx="1">
                    <c:v> 3,980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1,297 </c:v>
                  </c:pt>
                  <c:pt idx="1">
                    <c:v> 1,278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4,749 </c:v>
                  </c:pt>
                  <c:pt idx="1">
                    <c:v> 4,743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7,553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30,479 </c:v>
                  </c:pt>
                  <c:pt idx="1">
                    <c:v> 30,289 </c:v>
                  </c:pt>
                  <c:pt idx="2">
                    <c:v>↑</c:v>
                  </c:pt>
                  <c:pt idx="3">
                    <c:v> 190 </c:v>
                  </c:pt>
                  <c:pt idx="4">
                    <c:v> 0.6 </c:v>
                  </c:pt>
                  <c:pt idx="5">
                    <c:v> 32,000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1,991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1,562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-5.0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5,279 </c:v>
                  </c:pt>
                  <c:pt idx="1">
                    <c:v> 5,376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5,854 </c:v>
                  </c:pt>
                  <c:pt idx="1">
                    <c:v> 5,836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1,817</c:v>
                  </c:pt>
                  <c:pt idx="7">
                    <c:v>100g 2,300</c:v>
                  </c:pt>
                  <c:pt idx="8">
                    <c:v>100g 2,200</c:v>
                  </c:pt>
                  <c:pt idx="9">
                    <c:v>100g 1,680</c:v>
                  </c:pt>
                  <c:pt idx="10">
                    <c:v>100g 1,650</c:v>
                  </c:pt>
                  <c:pt idx="11">
                    <c:v>100g 1,650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8,619 </c:v>
                  </c:pt>
                  <c:pt idx="1">
                    <c:v> 8,322 </c:v>
                  </c:pt>
                  <c:pt idx="2">
                    <c:v>↑</c:v>
                  </c:pt>
                  <c:pt idx="3">
                    <c:v> 298 </c:v>
                  </c:pt>
                  <c:pt idx="4">
                    <c:v> 3.6 </c:v>
                  </c:pt>
                  <c:pt idx="5">
                    <c:v> 11,000 </c:v>
                  </c:pt>
                  <c:pt idx="6">
                    <c:v> 9,085 </c:v>
                  </c:pt>
                  <c:pt idx="7">
                    <c:v> 11,500 </c:v>
                  </c:pt>
                  <c:pt idx="8">
                    <c:v> 11,000 </c:v>
                  </c:pt>
                  <c:pt idx="9">
                    <c:v> 8,400 </c:v>
                  </c:pt>
                  <c:pt idx="10">
                    <c:v> 8,250 </c:v>
                  </c:pt>
                  <c:pt idx="11">
                    <c:v> 8,250 </c:v>
                  </c:pt>
                  <c:pt idx="12">
                    <c:v> 1,690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9,300</c:v>
                  </c:pt>
                  <c:pt idx="8">
                    <c:v>100g 9,800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7,900</c:v>
                  </c:pt>
                  <c:pt idx="12">
                    <c:v>한우등심 100g 9,450</c:v>
                  </c:pt>
                  <c:pt idx="13">
                    <c:v>100g 9,520</c:v>
                  </c:pt>
                </c:lvl>
                <c:lvl>
                  <c:pt idx="0">
                    <c:v> 44,993 </c:v>
                  </c:pt>
                  <c:pt idx="1">
                    <c:v> 44,868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0.3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49,000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39,500 </c:v>
                  </c:pt>
                  <c:pt idx="12">
                    <c:v> 9,490 </c:v>
                  </c:pt>
                  <c:pt idx="13">
                    <c:v> 47,600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7,968 </c:v>
                  </c:pt>
                  <c:pt idx="1">
                    <c:v> 7,839 </c:v>
                  </c:pt>
                  <c:pt idx="2">
                    <c:v>↑</c:v>
                  </c:pt>
                  <c:pt idx="3">
                    <c:v> 129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4,980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7,980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3,643 </c:v>
                  </c:pt>
                  <c:pt idx="1">
                    <c:v> 3,724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2,900 </c:v>
                  </c:pt>
                  <c:pt idx="10">
                    <c:v> 2,750 </c:v>
                  </c:pt>
                  <c:pt idx="11">
                    <c:v> 2,750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1,002 </c:v>
                  </c:pt>
                  <c:pt idx="1">
                    <c:v> 1,002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800 </c:v>
                  </c:pt>
                  <c:pt idx="9">
                    <c:v> 980 </c:v>
                  </c:pt>
                  <c:pt idx="10">
                    <c:v> 1,170 </c:v>
                  </c:pt>
                  <c:pt idx="11">
                    <c:v> 1,170 </c:v>
                  </c:pt>
                  <c:pt idx="12">
                    <c:v> 1,000 </c:v>
                  </c:pt>
                  <c:pt idx="13">
                    <c:v> 1,197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6,990 </c:v>
                  </c:pt>
                  <c:pt idx="1">
                    <c:v> 5,989 </c:v>
                  </c:pt>
                  <c:pt idx="2">
                    <c:v>↑</c:v>
                  </c:pt>
                  <c:pt idx="3">
                    <c:v> 1,001 </c:v>
                  </c:pt>
                  <c:pt idx="4">
                    <c:v> 16.7 </c:v>
                  </c:pt>
                  <c:pt idx="5">
                    <c:v> 15,000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6,500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2,723 </c:v>
                  </c:pt>
                  <c:pt idx="1">
                    <c:v> 2,814 </c:v>
                  </c:pt>
                  <c:pt idx="2">
                    <c:v>↓</c:v>
                  </c:pt>
                  <c:pt idx="3">
                    <c:v> 90 </c:v>
                  </c:pt>
                  <c:pt idx="4">
                    <c:v>-3.2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2,623 </c:v>
                  </c:pt>
                  <c:pt idx="1">
                    <c:v> 2,639 </c:v>
                  </c:pt>
                  <c:pt idx="2">
                    <c:v>↓</c:v>
                  </c:pt>
                  <c:pt idx="3">
                    <c:v> 15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1,828 </c:v>
                  </c:pt>
                  <c:pt idx="1">
                    <c:v> 1,869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4,438 </c:v>
                  </c:pt>
                  <c:pt idx="1">
                    <c:v> 4,242 </c:v>
                  </c:pt>
                  <c:pt idx="2">
                    <c:v>↑</c:v>
                  </c:pt>
                  <c:pt idx="3">
                    <c:v> 195 </c:v>
                  </c:pt>
                  <c:pt idx="4">
                    <c:v> 4.6 </c:v>
                  </c:pt>
                  <c:pt idx="5">
                    <c:v> 6,000 </c:v>
                  </c:pt>
                  <c:pt idx="6">
                    <c:v> 3,980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1,428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2,187 </c:v>
                  </c:pt>
                  <c:pt idx="1">
                    <c:v> 2,085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4.9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강화교동쌀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 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57,156 </c:v>
                  </c:pt>
                  <c:pt idx="1">
                    <c:v> 55,300 </c:v>
                  </c:pt>
                  <c:pt idx="2">
                    <c:v>↑</c:v>
                  </c:pt>
                  <c:pt idx="3">
                    <c:v> 1,856 </c:v>
                  </c:pt>
                  <c:pt idx="4">
                    <c:v> 3.4 </c:v>
                  </c:pt>
                  <c:pt idx="5">
                    <c:v> 72,000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15일</c:v>
                  </c:pt>
                  <c:pt idx="6">
                    <c:v>10월 16일</c:v>
                  </c:pt>
                  <c:pt idx="7">
                    <c:v>10월 14일</c:v>
                  </c:pt>
                  <c:pt idx="8">
                    <c:v>10월 17일</c:v>
                  </c:pt>
                  <c:pt idx="9">
                    <c:v>10월 15일</c:v>
                  </c:pt>
                  <c:pt idx="10">
                    <c:v>10월 16일</c:v>
                  </c:pt>
                  <c:pt idx="11">
                    <c:v>10월 18일</c:v>
                  </c:pt>
                  <c:pt idx="12">
                    <c:v>10월 14일</c:v>
                  </c:pt>
                  <c:pt idx="13">
                    <c:v>10월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821 </c:v>
                  </c:pt>
                  <c:pt idx="1">
                    <c:v> 776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1,554 </c:v>
                  </c:pt>
                  <c:pt idx="1">
                    <c:v> 1,541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1,656 </c:v>
                  </c:pt>
                  <c:pt idx="6">
                    <c:v> 1,558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1,639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15,198 </c:v>
                  </c:pt>
                  <c:pt idx="1">
                    <c:v> 15,598 </c:v>
                  </c:pt>
                  <c:pt idx="2">
                    <c:v>↓</c:v>
                  </c:pt>
                  <c:pt idx="3">
                    <c:v> 400 </c:v>
                  </c:pt>
                  <c:pt idx="4">
                    <c:v>-2.6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18,900 </c:v>
                  </c:pt>
                  <c:pt idx="10">
                    <c:v> 16,800 </c:v>
                  </c:pt>
                  <c:pt idx="11">
                    <c:v> 16,500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6,299 </c:v>
                  </c:pt>
                  <c:pt idx="1">
                    <c:v> 6,274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0.4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5,980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11,043 </c:v>
                  </c:pt>
                  <c:pt idx="1">
                    <c:v> 10,811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2.1 </c:v>
                  </c:pt>
                  <c:pt idx="5">
                    <c:v> 12,900 </c:v>
                  </c:pt>
                  <c:pt idx="6">
                    <c:v> 12,000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1,314 </c:v>
                  </c:pt>
                  <c:pt idx="1">
                    <c:v> 1,304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1,300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12,923 </c:v>
                  </c:pt>
                  <c:pt idx="1">
                    <c:v> 12,814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0.9 </c:v>
                  </c:pt>
                  <c:pt idx="5">
                    <c:v> 13,800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3,299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12,956 </c:v>
                  </c:pt>
                  <c:pt idx="1">
                    <c:v> 11,175 </c:v>
                  </c:pt>
                  <c:pt idx="2">
                    <c:v>↑</c:v>
                  </c:pt>
                  <c:pt idx="3">
                    <c:v> 1,781 </c:v>
                  </c:pt>
                  <c:pt idx="4">
                    <c:v> 15.9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2,238 </c:v>
                  </c:pt>
                  <c:pt idx="1">
                    <c:v> 2,145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4.3 </c:v>
                  </c:pt>
                  <c:pt idx="5">
                    <c:v> 2,980 </c:v>
                  </c:pt>
                  <c:pt idx="6">
                    <c:v> 2,180 </c:v>
                  </c:pt>
                  <c:pt idx="7">
                    <c:v> 2,480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3,279 </c:v>
                  </c:pt>
                  <c:pt idx="1">
                    <c:v> 3,253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0.8 </c:v>
                  </c:pt>
                  <c:pt idx="5">
                    <c:v> 3,490 </c:v>
                  </c:pt>
                  <c:pt idx="6">
                    <c:v> 3,390 </c:v>
                  </c:pt>
                  <c:pt idx="7">
                    <c:v> 3,280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14 </c:v>
                  </c:pt>
                  <c:pt idx="4">
                    <c:v> 1.4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3,971 </c:v>
                  </c:pt>
                  <c:pt idx="1">
                    <c:v> 3,980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3,950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1,297 </c:v>
                  </c:pt>
                  <c:pt idx="1">
                    <c:v> 1,278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4,749 </c:v>
                  </c:pt>
                  <c:pt idx="1">
                    <c:v> 4,743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7,553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3.6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30,479 </c:v>
                  </c:pt>
                  <c:pt idx="1">
                    <c:v> 30,289 </c:v>
                  </c:pt>
                  <c:pt idx="2">
                    <c:v>↑</c:v>
                  </c:pt>
                  <c:pt idx="3">
                    <c:v> 190 </c:v>
                  </c:pt>
                  <c:pt idx="4">
                    <c:v> 0.6 </c:v>
                  </c:pt>
                  <c:pt idx="5">
                    <c:v> 32,000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1,991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1,562 </c:v>
                  </c:pt>
                  <c:pt idx="1">
                    <c:v> 1,645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-5.0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900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5,279 </c:v>
                  </c:pt>
                  <c:pt idx="1">
                    <c:v> 5,376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-1.8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5,780 </c:v>
                  </c:pt>
                </c:lvl>
                <c:lvl>
                  <c:pt idx="6">
                    <c:v>800g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5,854 </c:v>
                  </c:pt>
                  <c:pt idx="1">
                    <c:v> 5,836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4,640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2,200</c:v>
                  </c:pt>
                  <c:pt idx="6">
                    <c:v>100g 1,817</c:v>
                  </c:pt>
                  <c:pt idx="7">
                    <c:v>100g 2,300</c:v>
                  </c:pt>
                  <c:pt idx="8">
                    <c:v>100g 2,200</c:v>
                  </c:pt>
                  <c:pt idx="9">
                    <c:v>100g 1,680</c:v>
                  </c:pt>
                  <c:pt idx="10">
                    <c:v>100g 1,650</c:v>
                  </c:pt>
                  <c:pt idx="11">
                    <c:v>100g 1,650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8,619 </c:v>
                  </c:pt>
                  <c:pt idx="1">
                    <c:v> 8,322 </c:v>
                  </c:pt>
                  <c:pt idx="2">
                    <c:v>↑</c:v>
                  </c:pt>
                  <c:pt idx="3">
                    <c:v> 298 </c:v>
                  </c:pt>
                  <c:pt idx="4">
                    <c:v> 3.6 </c:v>
                  </c:pt>
                  <c:pt idx="5">
                    <c:v> 11,000 </c:v>
                  </c:pt>
                  <c:pt idx="6">
                    <c:v> 9,085 </c:v>
                  </c:pt>
                  <c:pt idx="7">
                    <c:v> 11,500 </c:v>
                  </c:pt>
                  <c:pt idx="8">
                    <c:v> 11,000 </c:v>
                  </c:pt>
                  <c:pt idx="9">
                    <c:v> 8,400 </c:v>
                  </c:pt>
                  <c:pt idx="10">
                    <c:v> 8,250 </c:v>
                  </c:pt>
                  <c:pt idx="11">
                    <c:v> 8,250 </c:v>
                  </c:pt>
                  <c:pt idx="12">
                    <c:v> 1,690 </c:v>
                  </c:pt>
                  <c:pt idx="13">
                    <c:v> 8,400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9,300</c:v>
                  </c:pt>
                  <c:pt idx="8">
                    <c:v>100g 9,800</c:v>
                  </c:pt>
                  <c:pt idx="9">
                    <c:v>한우등심 100g 9,770</c:v>
                  </c:pt>
                  <c:pt idx="10">
                    <c:v>한우등심 100g 13,500</c:v>
                  </c:pt>
                  <c:pt idx="11">
                    <c:v>100g 7,900</c:v>
                  </c:pt>
                  <c:pt idx="12">
                    <c:v>한우등심 100g 9,450</c:v>
                  </c:pt>
                  <c:pt idx="13">
                    <c:v>100g 9,520</c:v>
                  </c:pt>
                </c:lvl>
                <c:lvl>
                  <c:pt idx="0">
                    <c:v> 44,993 </c:v>
                  </c:pt>
                  <c:pt idx="1">
                    <c:v> 44,868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0.3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49,000 </c:v>
                  </c:pt>
                  <c:pt idx="9">
                    <c:v> 48,850 </c:v>
                  </c:pt>
                  <c:pt idx="10">
                    <c:v> 67,500 </c:v>
                  </c:pt>
                  <c:pt idx="11">
                    <c:v> 39,500 </c:v>
                  </c:pt>
                  <c:pt idx="12">
                    <c:v> 9,490 </c:v>
                  </c:pt>
                  <c:pt idx="13">
                    <c:v> 47,600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7,968 </c:v>
                  </c:pt>
                  <c:pt idx="1">
                    <c:v> 7,839 </c:v>
                  </c:pt>
                  <c:pt idx="2">
                    <c:v>↑</c:v>
                  </c:pt>
                  <c:pt idx="3">
                    <c:v> 129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4,980 </c:v>
                  </c:pt>
                  <c:pt idx="7">
                    <c:v> 9,000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7,980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3,643 </c:v>
                  </c:pt>
                  <c:pt idx="1">
                    <c:v> 3,724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2,900 </c:v>
                  </c:pt>
                  <c:pt idx="10">
                    <c:v> 2,750 </c:v>
                  </c:pt>
                  <c:pt idx="11">
                    <c:v> 2,750 </c:v>
                  </c:pt>
                  <c:pt idx="12">
                    <c:v> 5,990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1,002 </c:v>
                  </c:pt>
                  <c:pt idx="1">
                    <c:v> 1,002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800 </c:v>
                  </c:pt>
                  <c:pt idx="9">
                    <c:v> 980 </c:v>
                  </c:pt>
                  <c:pt idx="10">
                    <c:v> 1,170 </c:v>
                  </c:pt>
                  <c:pt idx="11">
                    <c:v> 1,170 </c:v>
                  </c:pt>
                  <c:pt idx="12">
                    <c:v> 1,000 </c:v>
                  </c:pt>
                  <c:pt idx="13">
                    <c:v> 1,197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6,990 </c:v>
                  </c:pt>
                  <c:pt idx="1">
                    <c:v> 5,989 </c:v>
                  </c:pt>
                  <c:pt idx="2">
                    <c:v>↑</c:v>
                  </c:pt>
                  <c:pt idx="3">
                    <c:v> 1,001 </c:v>
                  </c:pt>
                  <c:pt idx="4">
                    <c:v> 16.7 </c:v>
                  </c:pt>
                  <c:pt idx="5">
                    <c:v> 15,000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6,500 </c:v>
                  </c:pt>
                  <c:pt idx="9">
                    <c:v> 6,480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2,723 </c:v>
                  </c:pt>
                  <c:pt idx="1">
                    <c:v> 2,814 </c:v>
                  </c:pt>
                  <c:pt idx="2">
                    <c:v>↓</c:v>
                  </c:pt>
                  <c:pt idx="3">
                    <c:v> 90 </c:v>
                  </c:pt>
                  <c:pt idx="4">
                    <c:v>-3.2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2,623 </c:v>
                  </c:pt>
                  <c:pt idx="1">
                    <c:v> 2,639 </c:v>
                  </c:pt>
                  <c:pt idx="2">
                    <c:v>↓</c:v>
                  </c:pt>
                  <c:pt idx="3">
                    <c:v> 15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1,828 </c:v>
                  </c:pt>
                  <c:pt idx="1">
                    <c:v> 1,869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2,000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4,438 </c:v>
                  </c:pt>
                  <c:pt idx="1">
                    <c:v> 4,242 </c:v>
                  </c:pt>
                  <c:pt idx="2">
                    <c:v>↑</c:v>
                  </c:pt>
                  <c:pt idx="3">
                    <c:v> 195 </c:v>
                  </c:pt>
                  <c:pt idx="4">
                    <c:v> 4.6 </c:v>
                  </c:pt>
                  <c:pt idx="5">
                    <c:v> 6,000 </c:v>
                  </c:pt>
                  <c:pt idx="6">
                    <c:v> 3,980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1,428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2,187 </c:v>
                  </c:pt>
                  <c:pt idx="1">
                    <c:v> 2,085 </c:v>
                  </c:pt>
                  <c:pt idx="2">
                    <c:v>↑</c:v>
                  </c:pt>
                  <c:pt idx="3">
                    <c:v> 102 </c:v>
                  </c:pt>
                  <c:pt idx="4">
                    <c:v> 4.9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1,480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강화교동쌀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 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57,156 </c:v>
                  </c:pt>
                  <c:pt idx="1">
                    <c:v> 55,300 </c:v>
                  </c:pt>
                  <c:pt idx="2">
                    <c:v>↑</c:v>
                  </c:pt>
                  <c:pt idx="3">
                    <c:v> 1,856 </c:v>
                  </c:pt>
                  <c:pt idx="4">
                    <c:v> 3.4 </c:v>
                  </c:pt>
                  <c:pt idx="5">
                    <c:v> 72,000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15일</c:v>
                  </c:pt>
                  <c:pt idx="6">
                    <c:v>10월 16일</c:v>
                  </c:pt>
                  <c:pt idx="7">
                    <c:v>10월 14일</c:v>
                  </c:pt>
                  <c:pt idx="8">
                    <c:v>10월 17일</c:v>
                  </c:pt>
                  <c:pt idx="9">
                    <c:v>10월 15일</c:v>
                  </c:pt>
                  <c:pt idx="10">
                    <c:v>10월 16일</c:v>
                  </c:pt>
                  <c:pt idx="11">
                    <c:v>10월 18일</c:v>
                  </c:pt>
                  <c:pt idx="12">
                    <c:v>10월 14일</c:v>
                  </c:pt>
                  <c:pt idx="13">
                    <c:v>10월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51744"/>
        <c:axId val="212100224"/>
      </c:barChart>
      <c:catAx>
        <c:axId val="193551744"/>
        <c:scaling>
          <c:orientation val="minMax"/>
        </c:scaling>
        <c:delete val="0"/>
        <c:axPos val="b"/>
        <c:majorTickMark val="out"/>
        <c:minorTickMark val="none"/>
        <c:tickLblPos val="nextTo"/>
        <c:crossAx val="212100224"/>
        <c:crosses val="autoZero"/>
        <c:auto val="1"/>
        <c:lblAlgn val="ctr"/>
        <c:lblOffset val="100"/>
        <c:noMultiLvlLbl val="0"/>
      </c:catAx>
      <c:valAx>
        <c:axId val="21210022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3551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M82" sqref="M8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43753</v>
      </c>
      <c r="J3" s="28">
        <v>43754</v>
      </c>
      <c r="K3" s="28">
        <v>43752</v>
      </c>
      <c r="L3" s="28">
        <v>43755</v>
      </c>
      <c r="M3" s="28">
        <v>43753</v>
      </c>
      <c r="N3" s="28">
        <v>43754</v>
      </c>
      <c r="O3" s="28">
        <v>43756</v>
      </c>
      <c r="P3" s="28">
        <v>43752</v>
      </c>
      <c r="Q3" s="28">
        <v>43755</v>
      </c>
    </row>
    <row r="4" spans="1:17" s="13" customFormat="1" ht="19.5" customHeight="1" x14ac:dyDescent="0.15">
      <c r="A4" s="48" t="s">
        <v>21</v>
      </c>
      <c r="B4" s="36" t="s">
        <v>22</v>
      </c>
      <c r="C4" s="11" t="s">
        <v>32</v>
      </c>
      <c r="D4" s="3">
        <f>AVERAGE(I4:Q4)</f>
        <v>57155.555555555555</v>
      </c>
      <c r="E4" s="3">
        <f>AVERAGE(J4:R4)</f>
        <v>55300</v>
      </c>
      <c r="F4" s="4" t="str">
        <f>IF((D4-E4)&lt;0,"↓",IF((D4-E4)&gt;0,"↑",""))</f>
        <v>↑</v>
      </c>
      <c r="G4" s="5">
        <f>ABS(D4-E4)</f>
        <v>1855.5555555555547</v>
      </c>
      <c r="H4" s="25">
        <f>ROUND(((D4-E4)/E4)*100,1)</f>
        <v>3.4</v>
      </c>
      <c r="I4" s="12">
        <v>72000</v>
      </c>
      <c r="J4" s="12">
        <v>62000</v>
      </c>
      <c r="K4" s="12">
        <v>68000</v>
      </c>
      <c r="L4" s="12">
        <v>62000</v>
      </c>
      <c r="M4" s="12">
        <v>47800</v>
      </c>
      <c r="N4" s="12">
        <v>48800</v>
      </c>
      <c r="O4" s="12">
        <v>47900</v>
      </c>
      <c r="P4" s="12">
        <v>51900</v>
      </c>
      <c r="Q4" s="12">
        <v>54000</v>
      </c>
    </row>
    <row r="5" spans="1:17" s="13" customFormat="1" ht="19.5" customHeight="1" x14ac:dyDescent="0.15">
      <c r="A5" s="49"/>
      <c r="B5" s="37"/>
      <c r="C5" s="11" t="s">
        <v>42</v>
      </c>
      <c r="D5" s="3"/>
      <c r="E5" s="3"/>
      <c r="F5" s="4"/>
      <c r="G5" s="5"/>
      <c r="H5" s="25"/>
      <c r="I5" s="12" t="s">
        <v>205</v>
      </c>
      <c r="J5" s="12" t="s">
        <v>189</v>
      </c>
      <c r="K5" s="12" t="s">
        <v>195</v>
      </c>
      <c r="L5" s="12" t="s">
        <v>109</v>
      </c>
      <c r="M5" s="12" t="s">
        <v>129</v>
      </c>
      <c r="N5" s="12" t="s">
        <v>99</v>
      </c>
      <c r="O5" s="12" t="s">
        <v>215</v>
      </c>
      <c r="P5" s="12" t="s">
        <v>189</v>
      </c>
      <c r="Q5" s="12" t="s">
        <v>122</v>
      </c>
    </row>
    <row r="6" spans="1:17" s="13" customFormat="1" ht="19.5" customHeight="1" x14ac:dyDescent="0.15">
      <c r="A6" s="49"/>
      <c r="B6" s="36" t="s">
        <v>59</v>
      </c>
      <c r="C6" s="11" t="s">
        <v>0</v>
      </c>
      <c r="D6" s="3">
        <f>AVERAGE(I6:Q6)</f>
        <v>2186.6666666666665</v>
      </c>
      <c r="E6" s="3">
        <f>AVERAGE(J6:R6)</f>
        <v>2085</v>
      </c>
      <c r="F6" s="4" t="str">
        <f>IF((D6-E6)&lt;0,"↓",IF((D6-E6)&gt;0,"↑",""))</f>
        <v>↑</v>
      </c>
      <c r="G6" s="5">
        <f>ABS(D6-E6)</f>
        <v>101.66666666666652</v>
      </c>
      <c r="H6" s="25">
        <f>ROUND(((D6-E6)/E6)*100,1)</f>
        <v>4.9000000000000004</v>
      </c>
      <c r="I6" s="12">
        <v>3000</v>
      </c>
      <c r="J6" s="12">
        <v>2280</v>
      </c>
      <c r="K6" s="12">
        <v>2500</v>
      </c>
      <c r="L6" s="12">
        <v>2280</v>
      </c>
      <c r="M6" s="12">
        <v>2000</v>
      </c>
      <c r="N6" s="12">
        <v>1480</v>
      </c>
      <c r="O6" s="12">
        <v>1950</v>
      </c>
      <c r="P6" s="12">
        <v>2190</v>
      </c>
      <c r="Q6" s="12">
        <v>2000</v>
      </c>
    </row>
    <row r="7" spans="1:17" s="13" customFormat="1" ht="18.75" customHeight="1" x14ac:dyDescent="0.15">
      <c r="A7" s="49"/>
      <c r="B7" s="37"/>
      <c r="C7" s="11" t="s">
        <v>42</v>
      </c>
      <c r="D7" s="3"/>
      <c r="E7" s="3"/>
      <c r="F7" s="4"/>
      <c r="G7" s="5"/>
      <c r="H7" s="25"/>
      <c r="I7" s="12"/>
      <c r="J7" s="12" t="s">
        <v>159</v>
      </c>
      <c r="K7" s="12" t="s">
        <v>180</v>
      </c>
      <c r="L7" s="12" t="s">
        <v>183</v>
      </c>
      <c r="M7" s="12" t="s">
        <v>220</v>
      </c>
      <c r="N7" s="12" t="s">
        <v>225</v>
      </c>
      <c r="O7" s="12" t="s">
        <v>216</v>
      </c>
      <c r="P7" s="12" t="s">
        <v>186</v>
      </c>
      <c r="Q7" s="12" t="s">
        <v>156</v>
      </c>
    </row>
    <row r="8" spans="1:17" s="13" customFormat="1" ht="19.5" customHeight="1" x14ac:dyDescent="0.15">
      <c r="A8" s="49"/>
      <c r="B8" s="36" t="s">
        <v>66</v>
      </c>
      <c r="C8" s="11" t="s">
        <v>1</v>
      </c>
      <c r="D8" s="3">
        <f>AVERAGE(I8:Q8)</f>
        <v>4437.5555555555557</v>
      </c>
      <c r="E8" s="3">
        <f>AVERAGE(J8:R8)</f>
        <v>4242.25</v>
      </c>
      <c r="F8" s="4" t="str">
        <f>IF((D8-E8)&lt;0,"↓",IF((D8-E8)&gt;0,"↑",""))</f>
        <v>↑</v>
      </c>
      <c r="G8" s="5">
        <f>ABS(D8-E8)</f>
        <v>195.30555555555566</v>
      </c>
      <c r="H8" s="25">
        <f>ROUND(((D8-E8)/E8)*100,1)</f>
        <v>4.5999999999999996</v>
      </c>
      <c r="I8" s="12">
        <v>6000</v>
      </c>
      <c r="J8" s="12">
        <v>3980</v>
      </c>
      <c r="K8" s="12">
        <v>6000</v>
      </c>
      <c r="L8" s="12">
        <v>5000</v>
      </c>
      <c r="M8" s="12">
        <v>2180</v>
      </c>
      <c r="N8" s="12">
        <v>1428</v>
      </c>
      <c r="O8" s="12">
        <v>5980</v>
      </c>
      <c r="P8" s="12">
        <v>6990</v>
      </c>
      <c r="Q8" s="12">
        <v>2380</v>
      </c>
    </row>
    <row r="9" spans="1:17" s="13" customFormat="1" ht="19.5" customHeight="1" x14ac:dyDescent="0.15">
      <c r="A9" s="49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201</v>
      </c>
      <c r="N9" s="12" t="s">
        <v>175</v>
      </c>
      <c r="O9" s="14" t="s">
        <v>217</v>
      </c>
      <c r="P9" s="12" t="s">
        <v>175</v>
      </c>
      <c r="Q9" s="12" t="s">
        <v>180</v>
      </c>
    </row>
    <row r="10" spans="1:17" s="13" customFormat="1" ht="19.5" customHeight="1" x14ac:dyDescent="0.15">
      <c r="A10" s="49"/>
      <c r="B10" s="36" t="s">
        <v>65</v>
      </c>
      <c r="C10" s="11" t="s">
        <v>2</v>
      </c>
      <c r="D10" s="3">
        <f>AVERAGE(I10:Q10)</f>
        <v>1827.7777777777778</v>
      </c>
      <c r="E10" s="3">
        <f>AVERAGE(J10:R10)</f>
        <v>1868.75</v>
      </c>
      <c r="F10" s="4" t="str">
        <f>IF((D10-E10)&lt;0,"↓",IF((D10-E10)&gt;0,"↑",""))</f>
        <v>↓</v>
      </c>
      <c r="G10" s="5">
        <f>ABS(D10-E10)</f>
        <v>40.972222222222172</v>
      </c>
      <c r="H10" s="25">
        <f>ROUND(((D10-E10)/E10)*100,1)</f>
        <v>-2.2000000000000002</v>
      </c>
      <c r="I10" s="12">
        <v>1500</v>
      </c>
      <c r="J10" s="12">
        <v>1200</v>
      </c>
      <c r="K10" s="12">
        <v>1500</v>
      </c>
      <c r="L10" s="12">
        <v>1500</v>
      </c>
      <c r="M10" s="12">
        <v>2000</v>
      </c>
      <c r="N10" s="12">
        <v>2380</v>
      </c>
      <c r="O10" s="12">
        <v>1980</v>
      </c>
      <c r="P10" s="12">
        <v>2390</v>
      </c>
      <c r="Q10" s="12">
        <v>2000</v>
      </c>
    </row>
    <row r="11" spans="1:17" s="13" customFormat="1" ht="19.5" customHeight="1" x14ac:dyDescent="0.15">
      <c r="A11" s="4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221</v>
      </c>
      <c r="N11" s="12" t="s">
        <v>199</v>
      </c>
      <c r="O11" s="12"/>
      <c r="P11" s="12" t="s">
        <v>164</v>
      </c>
      <c r="Q11" s="12" t="s">
        <v>221</v>
      </c>
    </row>
    <row r="12" spans="1:17" s="13" customFormat="1" ht="19.5" customHeight="1" x14ac:dyDescent="0.15">
      <c r="A12" s="49"/>
      <c r="B12" s="36" t="s">
        <v>64</v>
      </c>
      <c r="C12" s="11" t="s">
        <v>2</v>
      </c>
      <c r="D12" s="3">
        <f>AVERAGE(I12:Q12)</f>
        <v>2623.3333333333335</v>
      </c>
      <c r="E12" s="3">
        <f>AVERAGE(J12:R12)</f>
        <v>2638.75</v>
      </c>
      <c r="F12" s="4" t="str">
        <f>IF((D12-E12)&lt;0,"↓",IF((D12-E12)&gt;0,"↑",""))</f>
        <v>↓</v>
      </c>
      <c r="G12" s="5">
        <f>ABS(D12-E12)</f>
        <v>15.416666666666515</v>
      </c>
      <c r="H12" s="25">
        <f>ROUND(((D12-E12)/E12)*100,1)</f>
        <v>-0.6</v>
      </c>
      <c r="I12" s="12">
        <v>2500</v>
      </c>
      <c r="J12" s="12">
        <v>1500</v>
      </c>
      <c r="K12" s="12">
        <v>2500</v>
      </c>
      <c r="L12" s="12">
        <v>2000</v>
      </c>
      <c r="M12" s="12">
        <v>2880</v>
      </c>
      <c r="N12" s="12">
        <v>2980</v>
      </c>
      <c r="O12" s="12">
        <v>2480</v>
      </c>
      <c r="P12" s="12">
        <v>3790</v>
      </c>
      <c r="Q12" s="12">
        <v>2980</v>
      </c>
    </row>
    <row r="13" spans="1:17" s="13" customFormat="1" ht="19.5" customHeight="1" x14ac:dyDescent="0.15">
      <c r="A13" s="49"/>
      <c r="B13" s="37"/>
      <c r="C13" s="11" t="s">
        <v>42</v>
      </c>
      <c r="D13" s="3"/>
      <c r="E13" s="3"/>
      <c r="F13" s="4"/>
      <c r="G13" s="5"/>
      <c r="H13" s="25"/>
      <c r="I13" s="12" t="s">
        <v>110</v>
      </c>
      <c r="J13" s="12" t="s">
        <v>89</v>
      </c>
      <c r="K13" s="12" t="s">
        <v>89</v>
      </c>
      <c r="L13" s="12" t="s">
        <v>89</v>
      </c>
      <c r="M13" s="12"/>
      <c r="N13" s="12" t="s">
        <v>133</v>
      </c>
      <c r="O13" s="12" t="s">
        <v>101</v>
      </c>
      <c r="P13" s="12" t="s">
        <v>89</v>
      </c>
      <c r="Q13" s="12" t="s">
        <v>89</v>
      </c>
    </row>
    <row r="14" spans="1:17" s="13" customFormat="1" ht="19.5" customHeight="1" x14ac:dyDescent="0.15">
      <c r="A14" s="49"/>
      <c r="B14" s="36" t="s">
        <v>23</v>
      </c>
      <c r="C14" s="11" t="s">
        <v>2</v>
      </c>
      <c r="D14" s="3">
        <f>AVERAGE(I14:Q14)</f>
        <v>2723.3333333333335</v>
      </c>
      <c r="E14" s="3">
        <f>AVERAGE(J14:R14)</f>
        <v>2813.75</v>
      </c>
      <c r="F14" s="4" t="str">
        <f>IF((D14-E14)&lt;0,"↓",IF((D14-E14)&gt;0,"↑",""))</f>
        <v>↓</v>
      </c>
      <c r="G14" s="5">
        <f>ABS(D14-E14)</f>
        <v>90.416666666666515</v>
      </c>
      <c r="H14" s="25">
        <f>ROUND(((D14-E14)/E14)*100,1)</f>
        <v>-3.2</v>
      </c>
      <c r="I14" s="12">
        <v>2000</v>
      </c>
      <c r="J14" s="12">
        <v>3000</v>
      </c>
      <c r="K14" s="12">
        <v>3000</v>
      </c>
      <c r="L14" s="12">
        <v>3000</v>
      </c>
      <c r="M14" s="12">
        <v>2680</v>
      </c>
      <c r="N14" s="12">
        <v>2580</v>
      </c>
      <c r="O14" s="12">
        <v>2980</v>
      </c>
      <c r="P14" s="12">
        <v>2590</v>
      </c>
      <c r="Q14" s="12">
        <v>2680</v>
      </c>
    </row>
    <row r="15" spans="1:17" s="13" customFormat="1" ht="19.5" customHeight="1" x14ac:dyDescent="0.15">
      <c r="A15" s="49"/>
      <c r="B15" s="37"/>
      <c r="C15" s="11" t="s">
        <v>42</v>
      </c>
      <c r="D15" s="3"/>
      <c r="E15" s="3"/>
      <c r="F15" s="4"/>
      <c r="G15" s="5"/>
      <c r="H15" s="25"/>
      <c r="I15" s="12" t="s">
        <v>111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102</v>
      </c>
      <c r="P15" s="12"/>
      <c r="Q15" s="12" t="s">
        <v>90</v>
      </c>
    </row>
    <row r="16" spans="1:17" s="13" customFormat="1" ht="19.5" customHeight="1" x14ac:dyDescent="0.15">
      <c r="A16" s="49"/>
      <c r="B16" s="36" t="s">
        <v>63</v>
      </c>
      <c r="C16" s="11" t="s">
        <v>31</v>
      </c>
      <c r="D16" s="3">
        <f>AVERAGE(I16:Q16)</f>
        <v>6990</v>
      </c>
      <c r="E16" s="3">
        <f>AVERAGE(J16:R16)</f>
        <v>5988.75</v>
      </c>
      <c r="F16" s="4" t="str">
        <f>IF((D16-E16)&lt;0,"↓",IF((D16-E16)&gt;0,"↑",""))</f>
        <v>↑</v>
      </c>
      <c r="G16" s="5">
        <f>ABS(D16-E16)</f>
        <v>1001.25</v>
      </c>
      <c r="H16" s="25">
        <f>ROUND(((D16-E16)/E16)*100,1)</f>
        <v>16.7</v>
      </c>
      <c r="I16" s="12">
        <v>15000</v>
      </c>
      <c r="J16" s="12">
        <v>6500</v>
      </c>
      <c r="K16" s="12">
        <v>6500</v>
      </c>
      <c r="L16" s="12">
        <v>6500</v>
      </c>
      <c r="M16" s="12">
        <v>6480</v>
      </c>
      <c r="N16" s="12">
        <v>5980</v>
      </c>
      <c r="O16" s="12">
        <v>3980</v>
      </c>
      <c r="P16" s="12">
        <v>5990</v>
      </c>
      <c r="Q16" s="12">
        <v>5980</v>
      </c>
    </row>
    <row r="17" spans="1:17" s="13" customFormat="1" ht="19.5" customHeight="1" x14ac:dyDescent="0.15">
      <c r="A17" s="49"/>
      <c r="B17" s="37"/>
      <c r="C17" s="11" t="s">
        <v>42</v>
      </c>
      <c r="D17" s="3"/>
      <c r="E17" s="3"/>
      <c r="F17" s="4"/>
      <c r="G17" s="5"/>
      <c r="H17" s="25"/>
      <c r="I17" s="12" t="s">
        <v>206</v>
      </c>
      <c r="J17" s="12" t="s">
        <v>91</v>
      </c>
      <c r="K17" s="12"/>
      <c r="L17" s="12" t="s">
        <v>91</v>
      </c>
      <c r="M17" s="12" t="s">
        <v>91</v>
      </c>
      <c r="N17" s="12" t="s">
        <v>112</v>
      </c>
      <c r="O17" s="12" t="s">
        <v>103</v>
      </c>
      <c r="P17" s="12" t="s">
        <v>91</v>
      </c>
      <c r="Q17" s="12" t="s">
        <v>103</v>
      </c>
    </row>
    <row r="18" spans="1:17" s="13" customFormat="1" ht="19.5" customHeight="1" x14ac:dyDescent="0.15">
      <c r="A18" s="49"/>
      <c r="B18" s="36" t="s">
        <v>62</v>
      </c>
      <c r="C18" s="11" t="s">
        <v>3</v>
      </c>
      <c r="D18" s="3">
        <f>AVERAGE(I18:Q18)</f>
        <v>1001.8888888888889</v>
      </c>
      <c r="E18" s="3">
        <f>AVERAGE(J18:R18)</f>
        <v>1002.125</v>
      </c>
      <c r="F18" s="4" t="str">
        <f>IF((D18-E18)&lt;0,"↓",IF((D18-E18)&gt;0,"↑",""))</f>
        <v>↓</v>
      </c>
      <c r="G18" s="5">
        <f>ABS(D18-E18)</f>
        <v>0.23611111111108585</v>
      </c>
      <c r="H18" s="25">
        <f>ROUND(((D18-E18)/E18)*100,1)</f>
        <v>0</v>
      </c>
      <c r="I18" s="12">
        <v>1000</v>
      </c>
      <c r="J18" s="12">
        <v>700</v>
      </c>
      <c r="K18" s="12">
        <v>1000</v>
      </c>
      <c r="L18" s="12">
        <v>800</v>
      </c>
      <c r="M18" s="12">
        <v>980</v>
      </c>
      <c r="N18" s="12">
        <v>1170</v>
      </c>
      <c r="O18" s="12">
        <v>1170</v>
      </c>
      <c r="P18" s="12">
        <v>1000</v>
      </c>
      <c r="Q18" s="12">
        <v>1197</v>
      </c>
    </row>
    <row r="19" spans="1:17" s="13" customFormat="1" ht="18.75" customHeight="1" x14ac:dyDescent="0.15">
      <c r="A19" s="49"/>
      <c r="B19" s="37"/>
      <c r="C19" s="11" t="s">
        <v>42</v>
      </c>
      <c r="D19" s="3"/>
      <c r="E19" s="3"/>
      <c r="F19" s="4"/>
      <c r="G19" s="5"/>
      <c r="H19" s="25"/>
      <c r="I19" s="14"/>
      <c r="J19" s="12"/>
      <c r="K19" s="14"/>
      <c r="L19" s="12"/>
      <c r="M19" s="12"/>
      <c r="N19" s="12"/>
      <c r="O19" s="34"/>
      <c r="P19" s="14"/>
      <c r="Q19" s="12" t="s">
        <v>90</v>
      </c>
    </row>
    <row r="20" spans="1:17" s="13" customFormat="1" ht="19.5" customHeight="1" x14ac:dyDescent="0.15">
      <c r="A20" s="49"/>
      <c r="B20" s="36" t="s">
        <v>58</v>
      </c>
      <c r="C20" s="11" t="s">
        <v>43</v>
      </c>
      <c r="D20" s="3">
        <f>AVERAGE(I20:Q20)</f>
        <v>3643.3333333333335</v>
      </c>
      <c r="E20" s="3">
        <f>AVERAGE(J20:R20)</f>
        <v>3723.75</v>
      </c>
      <c r="F20" s="4" t="str">
        <f>IF((D20-E20)&lt;0,"↓",IF((D20-E20)&gt;0,"↑",""))</f>
        <v>↓</v>
      </c>
      <c r="G20" s="5">
        <f>ABS(D20-E20)</f>
        <v>80.416666666666515</v>
      </c>
      <c r="H20" s="25">
        <f>ROUND(((D20-E20)/E20)*100,1)</f>
        <v>-2.2000000000000002</v>
      </c>
      <c r="I20" s="12">
        <v>3000</v>
      </c>
      <c r="J20" s="12">
        <v>5000</v>
      </c>
      <c r="K20" s="12">
        <v>5000</v>
      </c>
      <c r="L20" s="12">
        <v>2500</v>
      </c>
      <c r="M20" s="12">
        <v>2900</v>
      </c>
      <c r="N20" s="12">
        <v>2750</v>
      </c>
      <c r="O20" s="12">
        <v>2750</v>
      </c>
      <c r="P20" s="12">
        <v>5990</v>
      </c>
      <c r="Q20" s="12">
        <v>2900</v>
      </c>
    </row>
    <row r="21" spans="1:17" s="13" customFormat="1" ht="19.5" customHeight="1" x14ac:dyDescent="0.15">
      <c r="A21" s="4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49"/>
      <c r="B22" s="36" t="s">
        <v>61</v>
      </c>
      <c r="C22" s="11" t="s">
        <v>56</v>
      </c>
      <c r="D22" s="3">
        <f>AVERAGE(I22:Q22)</f>
        <v>7967.7777777777774</v>
      </c>
      <c r="E22" s="3">
        <f>AVERAGE(J22:R22)</f>
        <v>7838.75</v>
      </c>
      <c r="F22" s="4" t="str">
        <f>IF((D22-E22)&lt;0,"↓",IF((D22-E22)&gt;0,"↑",""))</f>
        <v>↑</v>
      </c>
      <c r="G22" s="5">
        <f>ABS(D22-E22)</f>
        <v>129.02777777777737</v>
      </c>
      <c r="H22" s="25">
        <f>ROUND(((D22-E22)/E22)*100,1)</f>
        <v>1.6</v>
      </c>
      <c r="I22" s="12">
        <v>9000</v>
      </c>
      <c r="J22" s="12">
        <v>4980</v>
      </c>
      <c r="K22" s="12">
        <v>9000</v>
      </c>
      <c r="L22" s="12">
        <v>5000</v>
      </c>
      <c r="M22" s="12">
        <v>6980</v>
      </c>
      <c r="N22" s="12">
        <v>7980</v>
      </c>
      <c r="O22" s="12">
        <v>12800</v>
      </c>
      <c r="P22" s="12">
        <v>8990</v>
      </c>
      <c r="Q22" s="12">
        <v>6980</v>
      </c>
    </row>
    <row r="23" spans="1:17" s="13" customFormat="1" ht="19.5" customHeight="1" x14ac:dyDescent="0.15">
      <c r="A23" s="49"/>
      <c r="B23" s="37"/>
      <c r="C23" s="11" t="s">
        <v>42</v>
      </c>
      <c r="D23" s="3"/>
      <c r="E23" s="3"/>
      <c r="F23" s="4"/>
      <c r="G23" s="5"/>
      <c r="H23" s="25"/>
      <c r="I23" s="19" t="s">
        <v>126</v>
      </c>
      <c r="J23" s="19" t="s">
        <v>171</v>
      </c>
      <c r="K23" s="19" t="s">
        <v>161</v>
      </c>
      <c r="L23" s="19" t="s">
        <v>162</v>
      </c>
      <c r="M23" s="31" t="s">
        <v>222</v>
      </c>
      <c r="N23" s="22" t="s">
        <v>165</v>
      </c>
      <c r="O23" s="19" t="s">
        <v>121</v>
      </c>
      <c r="P23" s="19" t="s">
        <v>187</v>
      </c>
      <c r="Q23" s="31" t="s">
        <v>157</v>
      </c>
    </row>
    <row r="24" spans="1:17" s="13" customFormat="1" ht="20.25" customHeight="1" x14ac:dyDescent="0.15">
      <c r="A24" s="49"/>
      <c r="B24" s="36" t="s">
        <v>60</v>
      </c>
      <c r="C24" s="11" t="s">
        <v>49</v>
      </c>
      <c r="D24" s="3">
        <f>AVERAGE(I24:Q24)</f>
        <v>44993.333333333336</v>
      </c>
      <c r="E24" s="3">
        <f>AVERAGE(J24:R24)</f>
        <v>44867.5</v>
      </c>
      <c r="F24" s="4" t="str">
        <f>IF((D24-E24)&lt;0,"↓",IF((D24-E24)&gt;0,"↑",""))</f>
        <v>↑</v>
      </c>
      <c r="G24" s="5">
        <f>ABS(D24-E24)</f>
        <v>125.83333333333576</v>
      </c>
      <c r="H24" s="25">
        <f>ROUND(((D24-E24)/E24)*100,1)</f>
        <v>0.3</v>
      </c>
      <c r="I24" s="12">
        <v>46000</v>
      </c>
      <c r="J24" s="12">
        <v>49500</v>
      </c>
      <c r="K24" s="12">
        <v>47500</v>
      </c>
      <c r="L24" s="12">
        <v>49000</v>
      </c>
      <c r="M24" s="30">
        <v>48850</v>
      </c>
      <c r="N24" s="12">
        <v>67500</v>
      </c>
      <c r="O24" s="12">
        <v>39500</v>
      </c>
      <c r="P24" s="12">
        <v>9490</v>
      </c>
      <c r="Q24" s="30">
        <v>47600</v>
      </c>
    </row>
    <row r="25" spans="1:17" s="17" customFormat="1" ht="24" customHeight="1" x14ac:dyDescent="0.15">
      <c r="A25" s="49"/>
      <c r="B25" s="37"/>
      <c r="C25" s="16" t="s">
        <v>42</v>
      </c>
      <c r="D25" s="3"/>
      <c r="E25" s="3"/>
      <c r="F25" s="7"/>
      <c r="G25" s="8"/>
      <c r="H25" s="26"/>
      <c r="I25" s="32" t="s">
        <v>207</v>
      </c>
      <c r="J25" s="32" t="s">
        <v>209</v>
      </c>
      <c r="K25" s="32" t="s">
        <v>196</v>
      </c>
      <c r="L25" s="15" t="s">
        <v>213</v>
      </c>
      <c r="M25" s="17" t="s">
        <v>223</v>
      </c>
      <c r="N25" s="15" t="s">
        <v>226</v>
      </c>
      <c r="O25" s="32" t="s">
        <v>218</v>
      </c>
      <c r="P25" s="15" t="s">
        <v>188</v>
      </c>
      <c r="Q25" s="33" t="s">
        <v>227</v>
      </c>
    </row>
    <row r="26" spans="1:17" s="13" customFormat="1" ht="24" customHeight="1" x14ac:dyDescent="0.15">
      <c r="A26" s="49"/>
      <c r="B26" s="36" t="s">
        <v>24</v>
      </c>
      <c r="C26" s="11" t="s">
        <v>4</v>
      </c>
      <c r="D26" s="3">
        <f>AVERAGE(I26:Q26)</f>
        <v>8619.4444444444453</v>
      </c>
      <c r="E26" s="3">
        <f>AVERAGE(J26:R26)</f>
        <v>8321.875</v>
      </c>
      <c r="F26" s="4" t="str">
        <f>IF((D26-E26)&lt;0,"↓",IF((D26-E26)&gt;0,"↑",""))</f>
        <v>↑</v>
      </c>
      <c r="G26" s="5">
        <f>ABS(D26-E26)</f>
        <v>297.56944444444525</v>
      </c>
      <c r="H26" s="25">
        <f>ROUND(((D26-E26)/E26)*100,1)</f>
        <v>3.6</v>
      </c>
      <c r="I26" s="12">
        <v>11000</v>
      </c>
      <c r="J26" s="12">
        <v>9085</v>
      </c>
      <c r="K26" s="12">
        <v>11500</v>
      </c>
      <c r="L26" s="12">
        <v>11000</v>
      </c>
      <c r="M26" s="30">
        <v>8400</v>
      </c>
      <c r="N26" s="12">
        <v>8250</v>
      </c>
      <c r="O26" s="12">
        <v>8250</v>
      </c>
      <c r="P26" s="12">
        <v>1690</v>
      </c>
      <c r="Q26" s="30">
        <v>8400</v>
      </c>
    </row>
    <row r="27" spans="1:17" s="17" customFormat="1" ht="24" customHeight="1" x14ac:dyDescent="0.15">
      <c r="A27" s="49"/>
      <c r="B27" s="37"/>
      <c r="C27" s="16" t="s">
        <v>42</v>
      </c>
      <c r="D27" s="3"/>
      <c r="E27" s="3"/>
      <c r="F27" s="7"/>
      <c r="G27" s="8"/>
      <c r="H27" s="26"/>
      <c r="I27" s="32" t="s">
        <v>208</v>
      </c>
      <c r="J27" s="32" t="s">
        <v>210</v>
      </c>
      <c r="K27" s="32" t="s">
        <v>174</v>
      </c>
      <c r="L27" s="15" t="s">
        <v>208</v>
      </c>
      <c r="M27" s="15" t="s">
        <v>224</v>
      </c>
      <c r="N27" s="15" t="s">
        <v>219</v>
      </c>
      <c r="O27" s="15" t="s">
        <v>219</v>
      </c>
      <c r="P27" s="15" t="s">
        <v>203</v>
      </c>
      <c r="Q27" s="15" t="s">
        <v>224</v>
      </c>
    </row>
    <row r="28" spans="1:17" s="13" customFormat="1" ht="19.5" customHeight="1" x14ac:dyDescent="0.15">
      <c r="A28" s="49"/>
      <c r="B28" s="36" t="s">
        <v>41</v>
      </c>
      <c r="C28" s="11" t="s">
        <v>44</v>
      </c>
      <c r="D28" s="3">
        <f>AVERAGE(I28:Q28)</f>
        <v>5854.4444444444443</v>
      </c>
      <c r="E28" s="3">
        <f>AVERAGE(J28:R28)</f>
        <v>5836.25</v>
      </c>
      <c r="F28" s="4" t="str">
        <f>IF((D28-E28)&lt;0,"↓",IF((D28-E28)&gt;0,"↑",""))</f>
        <v>↑</v>
      </c>
      <c r="G28" s="5">
        <f>ABS(D28-E28)</f>
        <v>18.194444444444343</v>
      </c>
      <c r="H28" s="25">
        <f>ROUND(((D28-E28)/E28)*100,1)</f>
        <v>0.3</v>
      </c>
      <c r="I28" s="12">
        <v>6000</v>
      </c>
      <c r="J28" s="12">
        <v>4500</v>
      </c>
      <c r="K28" s="12">
        <v>6000</v>
      </c>
      <c r="L28" s="12">
        <v>6000</v>
      </c>
      <c r="M28" s="12">
        <v>4640</v>
      </c>
      <c r="N28" s="12">
        <v>5780</v>
      </c>
      <c r="O28" s="12">
        <v>3980</v>
      </c>
      <c r="P28" s="12">
        <v>9990</v>
      </c>
      <c r="Q28" s="12">
        <v>5800</v>
      </c>
    </row>
    <row r="29" spans="1:17" s="13" customFormat="1" ht="19.5" customHeight="1" x14ac:dyDescent="0.15">
      <c r="A29" s="49"/>
      <c r="B29" s="37"/>
      <c r="C29" s="11" t="s">
        <v>42</v>
      </c>
      <c r="D29" s="3"/>
      <c r="E29" s="3"/>
      <c r="F29" s="4"/>
      <c r="G29" s="5"/>
      <c r="H29" s="25"/>
      <c r="I29" s="12"/>
      <c r="J29" s="12" t="s">
        <v>211</v>
      </c>
      <c r="K29" s="12" t="s">
        <v>181</v>
      </c>
      <c r="L29" s="12"/>
      <c r="M29" s="12"/>
      <c r="N29" s="12" t="s">
        <v>113</v>
      </c>
      <c r="O29" s="12" t="s">
        <v>177</v>
      </c>
      <c r="P29" s="12" t="s">
        <v>190</v>
      </c>
      <c r="Q29" s="12"/>
    </row>
    <row r="30" spans="1:17" s="13" customFormat="1" ht="19.5" customHeight="1" x14ac:dyDescent="0.15">
      <c r="A30" s="49"/>
      <c r="B30" s="36" t="s">
        <v>67</v>
      </c>
      <c r="C30" s="11" t="s">
        <v>5</v>
      </c>
      <c r="D30" s="3">
        <f>AVERAGE(I30:Q30)</f>
        <v>5278.8888888888887</v>
      </c>
      <c r="E30" s="3">
        <f>AVERAGE(J30:R30)</f>
        <v>5376.25</v>
      </c>
      <c r="F30" s="4" t="str">
        <f>IF((D30-E30)&lt;0,"↓",IF((D30-E30)&gt;0,"↑",""))</f>
        <v>↓</v>
      </c>
      <c r="G30" s="5">
        <f>ABS(D30-E30)</f>
        <v>97.361111111111313</v>
      </c>
      <c r="H30" s="25">
        <f>ROUND(((D30-E30)/E30)*100,1)</f>
        <v>-1.8</v>
      </c>
      <c r="I30" s="12">
        <v>4500</v>
      </c>
      <c r="J30" s="12">
        <v>5000</v>
      </c>
      <c r="K30" s="12">
        <v>5000</v>
      </c>
      <c r="L30" s="12">
        <v>4500</v>
      </c>
      <c r="M30" s="12">
        <v>5980</v>
      </c>
      <c r="N30" s="12">
        <v>5780</v>
      </c>
      <c r="O30" s="12">
        <v>5980</v>
      </c>
      <c r="P30" s="12">
        <v>4990</v>
      </c>
      <c r="Q30" s="12">
        <v>5780</v>
      </c>
    </row>
    <row r="31" spans="1:17" s="13" customFormat="1" ht="19.5" customHeight="1" x14ac:dyDescent="0.15">
      <c r="A31" s="4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9"/>
      <c r="B32" s="36" t="s">
        <v>68</v>
      </c>
      <c r="C32" s="11" t="s">
        <v>6</v>
      </c>
      <c r="D32" s="3">
        <f>AVERAGE(I32:Q32)</f>
        <v>1562.2222222222222</v>
      </c>
      <c r="E32" s="3">
        <f>AVERAGE(J32:R32)</f>
        <v>1645</v>
      </c>
      <c r="F32" s="4" t="str">
        <f>IF((D32-E32)&lt;0,"↓",IF((D32-E32)&gt;0,"↑",""))</f>
        <v>↓</v>
      </c>
      <c r="G32" s="5">
        <f>ABS(D32-E32)</f>
        <v>82.777777777777828</v>
      </c>
      <c r="H32" s="25">
        <f>ROUND(((D32-E32)/E32)*100,1)</f>
        <v>-5</v>
      </c>
      <c r="I32" s="12">
        <v>900</v>
      </c>
      <c r="J32" s="12">
        <v>950</v>
      </c>
      <c r="K32" s="12">
        <v>900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118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9"/>
      <c r="B34" s="36" t="s">
        <v>69</v>
      </c>
      <c r="C34" s="11" t="s">
        <v>2</v>
      </c>
      <c r="D34" s="3">
        <f>AVERAGE(I34:Q34)</f>
        <v>1991.1111111111111</v>
      </c>
      <c r="E34" s="3">
        <f>AVERAGE(J34:R34)</f>
        <v>1990</v>
      </c>
      <c r="F34" s="4" t="str">
        <f>IF((D34-E34)&lt;0,"↓",IF((D34-E34)&gt;0,"↑",""))</f>
        <v>↑</v>
      </c>
      <c r="G34" s="5">
        <f>ABS(D34-E34)</f>
        <v>1.1111111111110858</v>
      </c>
      <c r="H34" s="25">
        <f>ROUND(((D34-E34)/E34)*100,1)</f>
        <v>0.1</v>
      </c>
      <c r="I34" s="12">
        <v>2000</v>
      </c>
      <c r="J34" s="12">
        <v>2000</v>
      </c>
      <c r="K34" s="12">
        <v>2000</v>
      </c>
      <c r="L34" s="12">
        <v>1500</v>
      </c>
      <c r="M34" s="12">
        <v>1980</v>
      </c>
      <c r="N34" s="12">
        <v>2980</v>
      </c>
      <c r="O34" s="12">
        <v>1180</v>
      </c>
      <c r="P34" s="12">
        <v>2300</v>
      </c>
      <c r="Q34" s="12">
        <v>1980</v>
      </c>
    </row>
    <row r="35" spans="1:17" s="13" customFormat="1" ht="19.5" customHeight="1" x14ac:dyDescent="0.15">
      <c r="A35" s="49"/>
      <c r="B35" s="37"/>
      <c r="C35" s="11" t="s">
        <v>42</v>
      </c>
      <c r="D35" s="3"/>
      <c r="E35" s="3"/>
      <c r="F35" s="4"/>
      <c r="G35" s="5"/>
      <c r="H35" s="25"/>
      <c r="I35" s="12" t="s">
        <v>192</v>
      </c>
      <c r="J35" s="12"/>
      <c r="K35" s="12"/>
      <c r="L35" s="12"/>
      <c r="M35" s="12" t="s">
        <v>145</v>
      </c>
      <c r="N35" s="12" t="s">
        <v>154</v>
      </c>
      <c r="O35" s="12" t="s">
        <v>169</v>
      </c>
      <c r="P35" s="12"/>
      <c r="Q35" s="12" t="s">
        <v>168</v>
      </c>
    </row>
    <row r="36" spans="1:17" s="13" customFormat="1" ht="19.5" customHeight="1" x14ac:dyDescent="0.15">
      <c r="A36" s="49"/>
      <c r="B36" s="36" t="s">
        <v>39</v>
      </c>
      <c r="C36" s="11" t="s">
        <v>45</v>
      </c>
      <c r="D36" s="3">
        <f>AVERAGE(I36:Q36)</f>
        <v>30478.888888888891</v>
      </c>
      <c r="E36" s="3">
        <f>AVERAGE(J36:R36)</f>
        <v>30288.75</v>
      </c>
      <c r="F36" s="4" t="str">
        <f>IF((D36-E36)&lt;0,"↓",IF((D36-E36)&gt;0,"↑",""))</f>
        <v>↑</v>
      </c>
      <c r="G36" s="5">
        <f>ABS(D36-E36)</f>
        <v>190.13888888889051</v>
      </c>
      <c r="H36" s="25">
        <f>ROUND(((D36-E36)/E36)*100,1)</f>
        <v>0.6</v>
      </c>
      <c r="I36" s="12">
        <v>32000</v>
      </c>
      <c r="J36" s="12">
        <v>26800</v>
      </c>
      <c r="K36" s="12">
        <v>28000</v>
      </c>
      <c r="L36" s="12">
        <v>28000</v>
      </c>
      <c r="M36" s="12">
        <v>29960</v>
      </c>
      <c r="N36" s="12">
        <v>29800</v>
      </c>
      <c r="O36" s="12">
        <v>39800</v>
      </c>
      <c r="P36" s="12">
        <v>29990</v>
      </c>
      <c r="Q36" s="12">
        <v>29960</v>
      </c>
    </row>
    <row r="37" spans="1:17" s="13" customFormat="1" ht="18.75" customHeight="1" x14ac:dyDescent="0.15">
      <c r="A37" s="4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9"/>
      <c r="B38" s="36" t="s">
        <v>40</v>
      </c>
      <c r="C38" s="11" t="s">
        <v>46</v>
      </c>
      <c r="D38" s="3">
        <f>AVERAGE(I38:Q38)</f>
        <v>7824.4444444444443</v>
      </c>
      <c r="E38" s="3">
        <f>AVERAGE(J38:R38)</f>
        <v>7552.5</v>
      </c>
      <c r="F38" s="4" t="str">
        <f>IF((D38-E38)&lt;0,"↓",IF((D38-E38)&gt;0,"↑",""))</f>
        <v>↑</v>
      </c>
      <c r="G38" s="5">
        <f>ABS(D38-E38)</f>
        <v>271.94444444444434</v>
      </c>
      <c r="H38" s="25">
        <f>ROUND(((D38-E38)/E38)*100,1)</f>
        <v>3.6</v>
      </c>
      <c r="I38" s="12">
        <v>10000</v>
      </c>
      <c r="J38" s="12">
        <v>10000</v>
      </c>
      <c r="K38" s="12">
        <v>9000</v>
      </c>
      <c r="L38" s="12">
        <v>9000</v>
      </c>
      <c r="M38" s="12">
        <v>6480</v>
      </c>
      <c r="N38" s="12">
        <v>5990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5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119</v>
      </c>
      <c r="N39" s="24" t="s">
        <v>127</v>
      </c>
      <c r="O39" s="14" t="s">
        <v>107</v>
      </c>
      <c r="P39" s="14" t="s">
        <v>176</v>
      </c>
      <c r="Q39" s="14" t="s">
        <v>93</v>
      </c>
    </row>
    <row r="40" spans="1:17" s="13" customFormat="1" ht="19.5" customHeight="1" x14ac:dyDescent="0.15">
      <c r="A40" s="48" t="s">
        <v>25</v>
      </c>
      <c r="B40" s="36" t="s">
        <v>70</v>
      </c>
      <c r="C40" s="11" t="s">
        <v>16</v>
      </c>
      <c r="D40" s="3">
        <f>AVERAGE(I40:Q40)</f>
        <v>4748.8888888888887</v>
      </c>
      <c r="E40" s="3">
        <f>AVERAGE(J40:R40)</f>
        <v>4742.5</v>
      </c>
      <c r="F40" s="4" t="str">
        <f>IF((D40-E40)&lt;0,"↓",IF((D40-E40)&gt;0,"↑",""))</f>
        <v>↑</v>
      </c>
      <c r="G40" s="5">
        <f>ABS(D40-E40)</f>
        <v>6.3888888888886868</v>
      </c>
      <c r="H40" s="25">
        <f>ROUND(((D40-E40)/E40)*100,1)</f>
        <v>0.1</v>
      </c>
      <c r="I40" s="12">
        <v>4800</v>
      </c>
      <c r="J40" s="12">
        <v>4580</v>
      </c>
      <c r="K40" s="12">
        <v>4680</v>
      </c>
      <c r="L40" s="12">
        <v>4680</v>
      </c>
      <c r="M40" s="12">
        <v>4680</v>
      </c>
      <c r="N40" s="12">
        <v>4680</v>
      </c>
      <c r="O40" s="12">
        <v>5280</v>
      </c>
      <c r="P40" s="12">
        <v>4680</v>
      </c>
      <c r="Q40" s="12">
        <v>4680</v>
      </c>
    </row>
    <row r="41" spans="1:17" s="13" customFormat="1" ht="19.5" customHeight="1" x14ac:dyDescent="0.15">
      <c r="A41" s="4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9"/>
      <c r="B42" s="36" t="s">
        <v>71</v>
      </c>
      <c r="C42" s="11" t="s">
        <v>7</v>
      </c>
      <c r="D42" s="3">
        <f>AVERAGE(I42:Q42)</f>
        <v>1296.6666666666667</v>
      </c>
      <c r="E42" s="3">
        <f>AVERAGE(J42:R42)</f>
        <v>1277.5</v>
      </c>
      <c r="F42" s="4" t="str">
        <f>IF((D42-E42)&lt;0,"↓",IF((D42-E42)&gt;0,"↑",""))</f>
        <v>↑</v>
      </c>
      <c r="G42" s="5">
        <f>ABS(D42-E42)</f>
        <v>19.166666666666742</v>
      </c>
      <c r="H42" s="25">
        <f>ROUND(((D42-E42)/E42)*100,1)</f>
        <v>1.5</v>
      </c>
      <c r="I42" s="12">
        <v>1450</v>
      </c>
      <c r="J42" s="12">
        <v>1250</v>
      </c>
      <c r="K42" s="12">
        <v>1280</v>
      </c>
      <c r="L42" s="12">
        <v>1280</v>
      </c>
      <c r="M42" s="12">
        <v>1130</v>
      </c>
      <c r="N42" s="12">
        <v>1280</v>
      </c>
      <c r="O42" s="12">
        <v>1580</v>
      </c>
      <c r="P42" s="12">
        <v>1290</v>
      </c>
      <c r="Q42" s="12">
        <v>1130</v>
      </c>
    </row>
    <row r="43" spans="1:17" s="13" customFormat="1" ht="19.5" customHeight="1" x14ac:dyDescent="0.15">
      <c r="A43" s="4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9"/>
      <c r="B44" s="36" t="s">
        <v>72</v>
      </c>
      <c r="C44" s="11" t="s">
        <v>8</v>
      </c>
      <c r="D44" s="3">
        <f>AVERAGE(I44:Q44)</f>
        <v>3971.1111111111113</v>
      </c>
      <c r="E44" s="3">
        <f>AVERAGE(J44:R44)</f>
        <v>3980</v>
      </c>
      <c r="F44" s="4" t="str">
        <f>IF((D44-E44)&lt;0,"↓",IF((D44-E44)&gt;0,"↑",""))</f>
        <v>↓</v>
      </c>
      <c r="G44" s="5">
        <f>ABS(D44-E44)</f>
        <v>8.8888888888886868</v>
      </c>
      <c r="H44" s="25">
        <f>ROUND(((D44-E44)/E44)*100,1)</f>
        <v>-0.2</v>
      </c>
      <c r="I44" s="12">
        <v>3900</v>
      </c>
      <c r="J44" s="12">
        <v>3680</v>
      </c>
      <c r="K44" s="12">
        <v>3950</v>
      </c>
      <c r="L44" s="12">
        <v>3980</v>
      </c>
      <c r="M44" s="12">
        <v>3135</v>
      </c>
      <c r="N44" s="12">
        <v>6280</v>
      </c>
      <c r="O44" s="12">
        <v>3780</v>
      </c>
      <c r="P44" s="12">
        <v>3900</v>
      </c>
      <c r="Q44" s="12">
        <v>3135</v>
      </c>
    </row>
    <row r="45" spans="1:17" s="13" customFormat="1" ht="19.5" customHeight="1" x14ac:dyDescent="0.15">
      <c r="A45" s="4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200</v>
      </c>
      <c r="N45" s="12" t="s">
        <v>134</v>
      </c>
      <c r="O45" s="12" t="s">
        <v>116</v>
      </c>
      <c r="P45" s="12"/>
      <c r="Q45" s="12" t="s">
        <v>200</v>
      </c>
    </row>
    <row r="46" spans="1:17" s="13" customFormat="1" ht="19.5" customHeight="1" x14ac:dyDescent="0.15">
      <c r="A46" s="49"/>
      <c r="B46" s="36" t="s">
        <v>57</v>
      </c>
      <c r="C46" s="11" t="s">
        <v>9</v>
      </c>
      <c r="D46" s="3">
        <f>AVERAGE(I46:Q46)</f>
        <v>990</v>
      </c>
      <c r="E46" s="3">
        <f>AVERAGE(J46:R46)</f>
        <v>976.25</v>
      </c>
      <c r="F46" s="4" t="str">
        <f>IF((D46-E46)&lt;0,"↓",IF((D46-E46)&gt;0,"↑",""))</f>
        <v>↑</v>
      </c>
      <c r="G46" s="5">
        <f>ABS(D46-E46)</f>
        <v>13.75</v>
      </c>
      <c r="H46" s="25">
        <f>ROUND(((D46-E46)/E46)*100,1)</f>
        <v>1.4</v>
      </c>
      <c r="I46" s="12">
        <v>1100</v>
      </c>
      <c r="J46" s="12">
        <v>1000</v>
      </c>
      <c r="K46" s="12">
        <v>1150</v>
      </c>
      <c r="L46" s="12">
        <v>1050</v>
      </c>
      <c r="M46" s="12">
        <v>760</v>
      </c>
      <c r="N46" s="12">
        <v>760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143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9"/>
      <c r="B48" s="36" t="s">
        <v>73</v>
      </c>
      <c r="C48" s="11" t="s">
        <v>10</v>
      </c>
      <c r="D48" s="3">
        <f>AVERAGE(I48:Q48)</f>
        <v>3278.8888888888887</v>
      </c>
      <c r="E48" s="3">
        <f>AVERAGE(J48:R48)</f>
        <v>3252.5</v>
      </c>
      <c r="F48" s="4" t="str">
        <f>IF((D48-E48)&lt;0,"↓",IF((D48-E48)&gt;0,"↑",""))</f>
        <v>↑</v>
      </c>
      <c r="G48" s="5">
        <f>ABS(D48-E48)</f>
        <v>26.388888888888687</v>
      </c>
      <c r="H48" s="25">
        <f>ROUND(((D48-E48)/E48)*100,1)</f>
        <v>0.8</v>
      </c>
      <c r="I48" s="12">
        <v>3490</v>
      </c>
      <c r="J48" s="12">
        <v>3390</v>
      </c>
      <c r="K48" s="12">
        <v>3280</v>
      </c>
      <c r="L48" s="12">
        <v>3280</v>
      </c>
      <c r="M48" s="12">
        <v>2980</v>
      </c>
      <c r="N48" s="12">
        <v>2950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9"/>
      <c r="B49" s="37"/>
      <c r="C49" s="11" t="s">
        <v>42</v>
      </c>
      <c r="D49" s="3"/>
      <c r="E49" s="3"/>
      <c r="F49" s="4"/>
      <c r="G49" s="5"/>
      <c r="H49" s="25"/>
      <c r="I49" s="12" t="s">
        <v>95</v>
      </c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9"/>
      <c r="B50" s="36" t="s">
        <v>26</v>
      </c>
      <c r="C50" s="11" t="s">
        <v>11</v>
      </c>
      <c r="D50" s="3">
        <f>AVERAGE(I50:Q50)</f>
        <v>2237.7777777777778</v>
      </c>
      <c r="E50" s="3">
        <f>AVERAGE(J50:R50)</f>
        <v>2145</v>
      </c>
      <c r="F50" s="4" t="str">
        <f>IF((D50-E50)&lt;0,"↓",IF((D50-E50)&gt;0,"↑",""))</f>
        <v>↑</v>
      </c>
      <c r="G50" s="5">
        <f>ABS(D50-E50)</f>
        <v>92.777777777777828</v>
      </c>
      <c r="H50" s="25">
        <f>ROUND(((D50-E50)/E50)*100,1)</f>
        <v>4.3</v>
      </c>
      <c r="I50" s="12">
        <v>2980</v>
      </c>
      <c r="J50" s="12">
        <v>2180</v>
      </c>
      <c r="K50" s="12">
        <v>2480</v>
      </c>
      <c r="L50" s="12">
        <v>2180</v>
      </c>
      <c r="M50" s="12">
        <v>1680</v>
      </c>
      <c r="N50" s="12">
        <v>2180</v>
      </c>
      <c r="O50" s="12">
        <v>1890</v>
      </c>
      <c r="P50" s="12">
        <v>2390</v>
      </c>
      <c r="Q50" s="12">
        <v>2180</v>
      </c>
    </row>
    <row r="51" spans="1:17" s="13" customFormat="1" ht="19.5" customHeight="1" x14ac:dyDescent="0.15">
      <c r="A51" s="4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202</v>
      </c>
      <c r="P51" s="12" t="s">
        <v>178</v>
      </c>
      <c r="Q51" s="12" t="s">
        <v>155</v>
      </c>
    </row>
    <row r="52" spans="1:17" s="13" customFormat="1" ht="19.5" customHeight="1" x14ac:dyDescent="0.15">
      <c r="A52" s="49"/>
      <c r="B52" s="36" t="s">
        <v>74</v>
      </c>
      <c r="C52" s="11" t="s">
        <v>27</v>
      </c>
      <c r="D52" s="3">
        <f>AVERAGE(I52:Q52)</f>
        <v>12955.555555555555</v>
      </c>
      <c r="E52" s="3">
        <f>AVERAGE(J52:R52)</f>
        <v>11175</v>
      </c>
      <c r="F52" s="4" t="str">
        <f>IF((D52-E52)&lt;0,"↓",IF((D52-E52)&gt;0,"↑",""))</f>
        <v>↑</v>
      </c>
      <c r="G52" s="5">
        <f>ABS(D52-E52)</f>
        <v>1780.5555555555547</v>
      </c>
      <c r="H52" s="25">
        <f>ROUND(((D52-E52)/E52)*100,1)</f>
        <v>15.9</v>
      </c>
      <c r="I52" s="12">
        <v>27200</v>
      </c>
      <c r="J52" s="13">
        <v>0</v>
      </c>
      <c r="K52" s="12">
        <v>0</v>
      </c>
      <c r="L52" s="12">
        <v>0</v>
      </c>
      <c r="M52" s="35">
        <v>22400</v>
      </c>
      <c r="N52" s="12">
        <v>20200</v>
      </c>
      <c r="O52" s="12">
        <v>0</v>
      </c>
      <c r="P52" s="12">
        <v>23900</v>
      </c>
      <c r="Q52" s="12">
        <v>22900</v>
      </c>
    </row>
    <row r="53" spans="1:17" s="13" customFormat="1" ht="19.5" customHeight="1" x14ac:dyDescent="0.15">
      <c r="A53" s="4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106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9"/>
      <c r="B54" s="36" t="s">
        <v>75</v>
      </c>
      <c r="C54" s="11" t="s">
        <v>12</v>
      </c>
      <c r="D54" s="3">
        <f>AVERAGE(I54:Q54)</f>
        <v>3154.4444444444443</v>
      </c>
      <c r="E54" s="3">
        <f>AVERAGE(J54:R54)</f>
        <v>3298.75</v>
      </c>
      <c r="F54" s="4" t="str">
        <f>IF((D54-E54)&lt;0,"↓",IF((D54-E54)&gt;0,"↑",""))</f>
        <v>↓</v>
      </c>
      <c r="G54" s="5">
        <f>ABS(D54-E54)</f>
        <v>144.30555555555566</v>
      </c>
      <c r="H54" s="25">
        <f>ROUND(((D54-E54)/E54)*100,1)</f>
        <v>-4.4000000000000004</v>
      </c>
      <c r="I54" s="12">
        <v>2000</v>
      </c>
      <c r="J54" s="12">
        <v>2000</v>
      </c>
      <c r="K54" s="12">
        <v>2000</v>
      </c>
      <c r="L54" s="12">
        <v>2280</v>
      </c>
      <c r="M54" s="12">
        <v>4380</v>
      </c>
      <c r="N54" s="12">
        <v>4380</v>
      </c>
      <c r="O54" s="12">
        <v>3480</v>
      </c>
      <c r="P54" s="12">
        <v>3490</v>
      </c>
      <c r="Q54" s="12">
        <v>4380</v>
      </c>
    </row>
    <row r="55" spans="1:17" s="13" customFormat="1" ht="19.5" customHeight="1" x14ac:dyDescent="0.15">
      <c r="A55" s="4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163</v>
      </c>
      <c r="M55" s="12" t="s">
        <v>123</v>
      </c>
      <c r="N55" s="12" t="s">
        <v>166</v>
      </c>
      <c r="O55" s="12" t="s">
        <v>149</v>
      </c>
      <c r="P55" s="12" t="s">
        <v>180</v>
      </c>
      <c r="Q55" s="12" t="s">
        <v>139</v>
      </c>
    </row>
    <row r="56" spans="1:17" s="13" customFormat="1" ht="19.5" customHeight="1" x14ac:dyDescent="0.15">
      <c r="A56" s="49"/>
      <c r="B56" s="36" t="s">
        <v>76</v>
      </c>
      <c r="C56" s="11" t="s">
        <v>47</v>
      </c>
      <c r="D56" s="3">
        <f>AVERAGE(I56:Q56)</f>
        <v>12923.333333333334</v>
      </c>
      <c r="E56" s="3">
        <f>AVERAGE(J56:R56)</f>
        <v>12813.75</v>
      </c>
      <c r="F56" s="4" t="str">
        <f>IF((D56-E56)&lt;0,"↓",IF((D56-E56)&gt;0,"↑",""))</f>
        <v>↑</v>
      </c>
      <c r="G56" s="5">
        <f>ABS(D56-E56)</f>
        <v>109.58333333333394</v>
      </c>
      <c r="H56" s="25">
        <f>ROUND(((D56-E56)/E56)*100,1)</f>
        <v>0.9</v>
      </c>
      <c r="I56" s="12">
        <v>13800</v>
      </c>
      <c r="J56" s="12">
        <v>8980</v>
      </c>
      <c r="K56" s="12">
        <v>9900</v>
      </c>
      <c r="L56" s="12">
        <v>13800</v>
      </c>
      <c r="M56" s="12">
        <v>13780</v>
      </c>
      <c r="N56" s="12">
        <v>14700</v>
      </c>
      <c r="O56" s="12">
        <v>13780</v>
      </c>
      <c r="P56" s="12">
        <v>13790</v>
      </c>
      <c r="Q56" s="12">
        <v>13780</v>
      </c>
    </row>
    <row r="57" spans="1:17" s="13" customFormat="1" ht="19.5" customHeight="1" x14ac:dyDescent="0.15">
      <c r="A57" s="49"/>
      <c r="B57" s="37"/>
      <c r="C57" s="11" t="s">
        <v>42</v>
      </c>
      <c r="D57" s="3"/>
      <c r="E57" s="3"/>
      <c r="F57" s="4"/>
      <c r="G57" s="5"/>
      <c r="H57" s="25"/>
      <c r="I57" s="12" t="s">
        <v>204</v>
      </c>
      <c r="J57" s="12" t="s">
        <v>212</v>
      </c>
      <c r="K57" s="12" t="s">
        <v>212</v>
      </c>
      <c r="L57" s="12" t="s">
        <v>179</v>
      </c>
      <c r="M57" s="12" t="s">
        <v>120</v>
      </c>
      <c r="N57" s="12" t="s">
        <v>167</v>
      </c>
      <c r="O57" s="12" t="s">
        <v>108</v>
      </c>
      <c r="P57" s="13" t="s">
        <v>170</v>
      </c>
      <c r="Q57" s="12" t="s">
        <v>138</v>
      </c>
    </row>
    <row r="58" spans="1:17" s="13" customFormat="1" ht="19.5" customHeight="1" x14ac:dyDescent="0.15">
      <c r="A58" s="49"/>
      <c r="B58" s="36" t="s">
        <v>77</v>
      </c>
      <c r="C58" s="11" t="s">
        <v>13</v>
      </c>
      <c r="D58" s="3">
        <f>AVERAGE(I58:Q58)</f>
        <v>1314.4444444444443</v>
      </c>
      <c r="E58" s="3">
        <f>AVERAGE(J58:R58)</f>
        <v>1303.75</v>
      </c>
      <c r="F58" s="4" t="str">
        <f>IF((D58-E58)&lt;0,"↓",IF((D58-E58)&gt;0,"↑",""))</f>
        <v>↑</v>
      </c>
      <c r="G58" s="5">
        <f>ABS(D58-E58)</f>
        <v>10.694444444444343</v>
      </c>
      <c r="H58" s="25">
        <f>ROUND(((D58-E58)/E58)*100,1)</f>
        <v>0.8</v>
      </c>
      <c r="I58" s="12">
        <v>1400</v>
      </c>
      <c r="J58" s="12">
        <v>1300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5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78</v>
      </c>
      <c r="C60" s="11" t="s">
        <v>33</v>
      </c>
      <c r="D60" s="3">
        <f>AVERAGE(I60:Q60)</f>
        <v>11043.333333333334</v>
      </c>
      <c r="E60" s="3">
        <f>AVERAGE(J60:R60)</f>
        <v>10811.25</v>
      </c>
      <c r="F60" s="4" t="str">
        <f>IF((D60-E60)&lt;0,"↓",IF((D60-E60)&gt;0,"↑",""))</f>
        <v>↑</v>
      </c>
      <c r="G60" s="5">
        <f>ABS(D60-E60)</f>
        <v>232.08333333333394</v>
      </c>
      <c r="H60" s="25">
        <f>ROUND(((D60-E60)/E60)*100,1)</f>
        <v>2.1</v>
      </c>
      <c r="I60" s="12">
        <v>12900</v>
      </c>
      <c r="J60" s="12">
        <v>12000</v>
      </c>
      <c r="K60" s="12">
        <v>10900</v>
      </c>
      <c r="L60" s="12">
        <v>12000</v>
      </c>
      <c r="M60" s="12">
        <v>11900</v>
      </c>
      <c r="N60" s="12">
        <v>9900</v>
      </c>
      <c r="O60" s="12">
        <v>7900</v>
      </c>
      <c r="P60" s="12">
        <v>9990</v>
      </c>
      <c r="Q60" s="12">
        <v>11900</v>
      </c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 t="s">
        <v>173</v>
      </c>
      <c r="J61" s="12" t="s">
        <v>214</v>
      </c>
      <c r="K61" s="12" t="s">
        <v>197</v>
      </c>
      <c r="L61" s="12" t="s">
        <v>184</v>
      </c>
      <c r="M61" s="12" t="s">
        <v>98</v>
      </c>
      <c r="N61" s="12" t="s">
        <v>100</v>
      </c>
      <c r="O61" s="12"/>
      <c r="P61" s="13" t="s">
        <v>160</v>
      </c>
      <c r="Q61" s="12" t="s">
        <v>124</v>
      </c>
    </row>
    <row r="62" spans="1:17" s="13" customFormat="1" ht="19.5" customHeight="1" x14ac:dyDescent="0.15">
      <c r="A62" s="56"/>
      <c r="B62" s="36" t="s">
        <v>79</v>
      </c>
      <c r="C62" s="11" t="s">
        <v>14</v>
      </c>
      <c r="D62" s="3">
        <f>AVERAGE(I62:Q62)</f>
        <v>6298.8888888888887</v>
      </c>
      <c r="E62" s="3">
        <f>AVERAGE(J62:R62)</f>
        <v>6273.75</v>
      </c>
      <c r="F62" s="4" t="str">
        <f>IF((D62-E62)&lt;0,"↓",IF((D62-E62)&gt;0,"↑",""))</f>
        <v>↑</v>
      </c>
      <c r="G62" s="5">
        <f>ABS(D62-E62)</f>
        <v>25.138888888888687</v>
      </c>
      <c r="H62" s="25">
        <f>ROUND(((D62-E62)/E62)*100,1)</f>
        <v>0.4</v>
      </c>
      <c r="I62" s="12">
        <v>6500</v>
      </c>
      <c r="J62" s="12">
        <v>4980</v>
      </c>
      <c r="K62" s="12">
        <v>6500</v>
      </c>
      <c r="L62" s="12">
        <v>4980</v>
      </c>
      <c r="M62" s="12">
        <v>5950</v>
      </c>
      <c r="N62" s="12">
        <v>5950</v>
      </c>
      <c r="O62" s="12">
        <v>5980</v>
      </c>
      <c r="P62" s="12">
        <v>9900</v>
      </c>
      <c r="Q62" s="12">
        <v>5950</v>
      </c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 t="s">
        <v>158</v>
      </c>
      <c r="J63" s="12" t="s">
        <v>152</v>
      </c>
      <c r="K63" s="12" t="s">
        <v>182</v>
      </c>
      <c r="L63" s="12" t="s">
        <v>185</v>
      </c>
      <c r="M63" s="12"/>
      <c r="N63" s="12" t="s">
        <v>146</v>
      </c>
      <c r="O63" s="12"/>
      <c r="P63" s="12" t="s">
        <v>172</v>
      </c>
      <c r="Q63" s="12"/>
    </row>
    <row r="64" spans="1:17" s="13" customFormat="1" ht="19.5" customHeight="1" x14ac:dyDescent="0.15">
      <c r="A64" s="56"/>
      <c r="B64" s="36" t="s">
        <v>80</v>
      </c>
      <c r="C64" s="11" t="s">
        <v>15</v>
      </c>
      <c r="D64" s="3">
        <f>AVERAGE(I64:Q64)</f>
        <v>15197.777777777777</v>
      </c>
      <c r="E64" s="3">
        <f>AVERAGE(J64:R64)</f>
        <v>15597.5</v>
      </c>
      <c r="F64" s="4" t="str">
        <f>IF((D64-E64)&lt;0,"↓",IF((D64-E64)&gt;0,"↑",""))</f>
        <v>↓</v>
      </c>
      <c r="G64" s="5">
        <f>ABS(D64-E64)</f>
        <v>399.72222222222263</v>
      </c>
      <c r="H64" s="25">
        <f>ROUND(((D64-E64)/E64)*100,1)</f>
        <v>-2.6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18900</v>
      </c>
      <c r="N64" s="12">
        <v>16800</v>
      </c>
      <c r="O64" s="12">
        <v>16500</v>
      </c>
      <c r="P64" s="12">
        <v>18900</v>
      </c>
      <c r="Q64" s="12">
        <v>17900</v>
      </c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128</v>
      </c>
      <c r="L65" s="12" t="s">
        <v>114</v>
      </c>
      <c r="M65" s="12" t="s">
        <v>115</v>
      </c>
      <c r="N65" s="12" t="s">
        <v>117</v>
      </c>
      <c r="O65" s="12" t="s">
        <v>114</v>
      </c>
      <c r="P65" s="12" t="s">
        <v>191</v>
      </c>
      <c r="Q65" s="12" t="s">
        <v>125</v>
      </c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1553.6666666666667</v>
      </c>
      <c r="E66" s="3">
        <f>AVERAGE(J66:R66)</f>
        <v>1540.875</v>
      </c>
      <c r="F66" s="4" t="str">
        <f t="shared" si="0"/>
        <v>↑</v>
      </c>
      <c r="G66" s="5">
        <f>ABS(D66-E66)</f>
        <v>12.791666666666742</v>
      </c>
      <c r="H66" s="25">
        <f>ROUND(((D66-E66)/E66)*100,1)</f>
        <v>0.8</v>
      </c>
      <c r="I66" s="12">
        <v>1656</v>
      </c>
      <c r="J66" s="12">
        <v>1558</v>
      </c>
      <c r="K66" s="12">
        <v>1548</v>
      </c>
      <c r="L66" s="12">
        <v>1558</v>
      </c>
      <c r="M66" s="12">
        <v>1489</v>
      </c>
      <c r="N66" s="12">
        <v>1519</v>
      </c>
      <c r="O66" s="12">
        <v>1499</v>
      </c>
      <c r="P66" s="12">
        <v>1639</v>
      </c>
      <c r="Q66" s="12">
        <v>1517</v>
      </c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148</v>
      </c>
      <c r="J67" s="12" t="s">
        <v>140</v>
      </c>
      <c r="K67" s="12" t="s">
        <v>144</v>
      </c>
      <c r="L67" s="12" t="s">
        <v>141</v>
      </c>
      <c r="M67" s="12" t="s">
        <v>130</v>
      </c>
      <c r="N67" s="12" t="s">
        <v>135</v>
      </c>
      <c r="O67" s="12" t="s">
        <v>137</v>
      </c>
      <c r="P67" s="12" t="s">
        <v>150</v>
      </c>
      <c r="Q67" s="12" t="s">
        <v>104</v>
      </c>
    </row>
    <row r="68" spans="1:17" s="13" customFormat="1" ht="19.5" customHeight="1" x14ac:dyDescent="0.15">
      <c r="A68" s="53"/>
      <c r="B68" s="36" t="s">
        <v>81</v>
      </c>
      <c r="C68" s="11" t="s">
        <v>17</v>
      </c>
      <c r="D68" s="3">
        <f>AVERAGE(I68:Q68)</f>
        <v>821</v>
      </c>
      <c r="E68" s="3">
        <f>AVERAGE(J68:R68)</f>
        <v>776.25</v>
      </c>
      <c r="F68" s="4" t="str">
        <f t="shared" si="0"/>
        <v>↑</v>
      </c>
      <c r="G68" s="5">
        <f>ABS(D68-E68)</f>
        <v>44.75</v>
      </c>
      <c r="H68" s="25">
        <f>ROUND(((D68-E68)/E68)*100,1)</f>
        <v>5.8</v>
      </c>
      <c r="I68" s="12">
        <v>1000</v>
      </c>
      <c r="J68" s="12">
        <v>980</v>
      </c>
      <c r="K68" s="12">
        <v>990</v>
      </c>
      <c r="L68" s="12" t="s">
        <v>153</v>
      </c>
      <c r="M68" s="12" t="s">
        <v>131</v>
      </c>
      <c r="N68" s="12" t="s">
        <v>131</v>
      </c>
      <c r="O68" s="12">
        <v>1135</v>
      </c>
      <c r="P68" s="12" t="s">
        <v>151</v>
      </c>
      <c r="Q68" s="12">
        <v>0</v>
      </c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193</v>
      </c>
      <c r="J69" s="12" t="s">
        <v>140</v>
      </c>
      <c r="K69" s="12" t="s">
        <v>144</v>
      </c>
      <c r="L69" s="12" t="s">
        <v>141</v>
      </c>
      <c r="M69" s="12" t="s">
        <v>132</v>
      </c>
      <c r="N69" s="12" t="s">
        <v>136</v>
      </c>
      <c r="O69" s="12" t="s">
        <v>147</v>
      </c>
      <c r="P69" s="12" t="s">
        <v>150</v>
      </c>
      <c r="Q69" s="12" t="s">
        <v>104</v>
      </c>
    </row>
    <row r="70" spans="1:17" s="13" customFormat="1" ht="19.5" customHeight="1" x14ac:dyDescent="0.15">
      <c r="A70" s="53"/>
      <c r="B70" s="36" t="s">
        <v>82</v>
      </c>
      <c r="C70" s="11" t="s">
        <v>17</v>
      </c>
      <c r="D70" s="3">
        <f>AVERAGE(I70:Q70)</f>
        <v>1391.7777777777778</v>
      </c>
      <c r="E70" s="3">
        <f>AVERAGE(J70:R70)</f>
        <v>1375.625</v>
      </c>
      <c r="F70" s="4" t="str">
        <f t="shared" si="0"/>
        <v>↑</v>
      </c>
      <c r="G70" s="5">
        <f>ABS(D70-E70)</f>
        <v>16.152777777777828</v>
      </c>
      <c r="H70" s="25">
        <f>ROUND(((D70-E70)/E70)*100,1)</f>
        <v>1.2</v>
      </c>
      <c r="I70" s="12">
        <v>1521</v>
      </c>
      <c r="J70" s="12">
        <v>1387</v>
      </c>
      <c r="K70" s="12">
        <v>1368</v>
      </c>
      <c r="L70" s="12">
        <v>1387</v>
      </c>
      <c r="M70" s="12">
        <v>1319</v>
      </c>
      <c r="N70" s="12">
        <v>1369</v>
      </c>
      <c r="O70" s="12">
        <v>1339</v>
      </c>
      <c r="P70" s="12">
        <v>1489</v>
      </c>
      <c r="Q70" s="12">
        <v>1347</v>
      </c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194</v>
      </c>
      <c r="J71" s="12" t="s">
        <v>140</v>
      </c>
      <c r="K71" s="12" t="s">
        <v>144</v>
      </c>
      <c r="L71" s="12" t="s">
        <v>141</v>
      </c>
      <c r="M71" s="12" t="s">
        <v>132</v>
      </c>
      <c r="N71" s="12" t="s">
        <v>136</v>
      </c>
      <c r="O71" s="12" t="s">
        <v>137</v>
      </c>
      <c r="P71" s="12" t="s">
        <v>198</v>
      </c>
      <c r="Q71" s="12" t="s">
        <v>104</v>
      </c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142</v>
      </c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 t="s">
        <v>148</v>
      </c>
      <c r="J73" s="12" t="s">
        <v>140</v>
      </c>
      <c r="K73" s="12" t="s">
        <v>144</v>
      </c>
      <c r="L73" s="12" t="s">
        <v>141</v>
      </c>
      <c r="M73" s="12" t="s">
        <v>130</v>
      </c>
      <c r="N73" s="12" t="s">
        <v>136</v>
      </c>
      <c r="O73" s="12" t="s">
        <v>137</v>
      </c>
      <c r="P73" s="12" t="s">
        <v>150</v>
      </c>
      <c r="Q73" s="12" t="s">
        <v>105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2019-10-25T05:10:13Z</dcterms:modified>
</cp:coreProperties>
</file>