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<sst xmlns="http://schemas.openxmlformats.org/spreadsheetml/2006/main" count="190" uniqueCount="143">
  <si>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</si>
  <si>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</si>
  <si>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</si>
  <si>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</si>
  <si>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</si>
  <si>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</si>
  <si>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</si>
  <si>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</si>
  <si>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</si>
  <si>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</si>
  <si>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</si>
  <si>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</si>
  <si>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</si>
  <si>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</si>
  <si>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</si>
  <si>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</si>
  <si>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</si>
  <si>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</si>
  <si>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</si>
  <si>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</si>
  <si>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</si>
  <si>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</si>
  <si>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</si>
  <si>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</si>
  <si>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</si>
  <si>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</si>
  <si>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</si>
  <si>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</si>
  <si>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</si>
  <si>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</si>
  <si>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</si>
  <si>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</si>
  <si>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</si>
  <si>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</si>
  <si>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</si>
  <si>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</si>
  <si>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</si>
  <si>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</si>
  <si>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</si>
  <si>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</si>
  <si>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</si>
  <si>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</si>
  <si>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</si>
  <si>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</si>
  <si>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</si>
  <si>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</si>
  <si>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</si>
  <si>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</si>
  <si>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</si>
  <si>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</si>
  <si>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</si>
  <si>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</si>
  <si>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</si>
  <si>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</si>
  <si>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</si>
  <si>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2.7kg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</si>
  <si>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</si>
  <si>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</si>
  <si>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</si>
  <si>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</si>
  <si>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</si>
  <si>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</si>
  <si>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</si>
  <si>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</si>
  <si>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</si>
  <si>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</si>
  <si>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</si>
  <si>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</si>
  <si>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</si>
  <si>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</si>
  <si>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</si>
  <si>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</si>
  <si>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</si>
  <si>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</si>
  <si>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</si>
  <si>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</si>
  <si>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</si>
  <si>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</si>
  <si>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</si>
  <si>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</si>
  <si>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</si>
  <si>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</si>
  <si>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</si>
  <si>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</si>
  <si>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</si>
  <si>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</si>
  <si>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</si>
  <si>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</si>
  <si>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</si>
  <si>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</si>
  <si>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</si>
  <si>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</si>
  <si>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</si>
  <si>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</si>
  <si>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백설 1kg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</si>
  <si>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</si>
  <si>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</si>
  <si>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</si>
  <si>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</si>
  <si>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</si>
  <si>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세일 4,980원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</si>
  <si>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</si>
  <si>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</si>
  <si>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</si>
  <si>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</si>
  <si>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</si>
  <si>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</si>
  <si>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</si>
  <si>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</si>
  <si>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</si>
  <si>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</si>
  <si>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국내산 100g / 2,680원</t>
    <phoneticPr fontId="2" type="noConversion"/>
  </si>
  <si>
    <t>오뚜기 식용유</t>
    <phoneticPr fontId="2" type="noConversion"/>
  </si>
  <si>
    <t>중</t>
    <phoneticPr fontId="2" type="noConversion"/>
  </si>
  <si>
    <t>국내산/100g 2,300원</t>
    <phoneticPr fontId="2" type="noConversion"/>
  </si>
  <si>
    <t>중</t>
    <phoneticPr fontId="2" type="noConversion"/>
  </si>
  <si>
    <t>뽀삐 2겹 24롤</t>
    <phoneticPr fontId="2" type="noConversion"/>
  </si>
  <si>
    <t>특란</t>
    <phoneticPr fontId="2" type="noConversion"/>
  </si>
  <si>
    <t>500g</t>
    <phoneticPr fontId="2" type="noConversion"/>
  </si>
  <si>
    <t>세일 3,180원</t>
    <phoneticPr fontId="2" type="noConversion"/>
  </si>
  <si>
    <t>1봉지</t>
    <phoneticPr fontId="2" type="noConversion"/>
  </si>
  <si>
    <t>판매 안함</t>
    <phoneticPr fontId="2" type="noConversion"/>
  </si>
  <si>
    <t>1kg(1+1) 14,250원</t>
    <phoneticPr fontId="2" type="noConversion"/>
  </si>
  <si>
    <t>깨끗한나라 2겹 30롤</t>
    <phoneticPr fontId="2" type="noConversion"/>
  </si>
  <si>
    <t>현대오일뱅크</t>
    <phoneticPr fontId="2" type="noConversion"/>
  </si>
  <si>
    <t>국내산 한우 8,930원/100g</t>
    <phoneticPr fontId="2" type="noConversion"/>
  </si>
  <si>
    <t>국내산 한우 8,870원/100g</t>
    <phoneticPr fontId="2" type="noConversion"/>
  </si>
  <si>
    <t>600g</t>
    <phoneticPr fontId="2" type="noConversion"/>
  </si>
  <si>
    <t>소</t>
    <phoneticPr fontId="2" type="noConversion"/>
  </si>
  <si>
    <t>400g</t>
    <phoneticPr fontId="2" type="noConversion"/>
  </si>
  <si>
    <t>삼립(소) 420g</t>
    <phoneticPr fontId="2" type="noConversion"/>
  </si>
  <si>
    <t>중</t>
    <phoneticPr fontId="2" type="noConversion"/>
  </si>
  <si>
    <t>국내산 2,370원/100g</t>
    <phoneticPr fontId="2" type="noConversion"/>
  </si>
  <si>
    <t>국내산 2,270원/100g</t>
    <phoneticPr fontId="2" type="noConversion"/>
  </si>
  <si>
    <t>샤니(소) 420g</t>
    <phoneticPr fontId="2" type="noConversion"/>
  </si>
  <si>
    <t>900g / 세일 7,380원</t>
    <phoneticPr fontId="2" type="noConversion"/>
  </si>
  <si>
    <t>세일 2,980원</t>
    <phoneticPr fontId="2" type="noConversion"/>
  </si>
  <si>
    <t>세일 3,280원</t>
    <phoneticPr fontId="2" type="noConversion"/>
  </si>
  <si>
    <t>아오리 1개</t>
    <phoneticPr fontId="2" type="noConversion"/>
  </si>
  <si>
    <t>국내산 한우 100g 7,480원</t>
    <phoneticPr fontId="2" type="noConversion"/>
  </si>
  <si>
    <t>아오리 1개</t>
    <phoneticPr fontId="2" type="noConversion"/>
  </si>
  <si>
    <t>국내산 한우/100g 8,780원</t>
    <phoneticPr fontId="2" type="noConversion"/>
  </si>
  <si>
    <t>뽀삐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</si>
</sst>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2,917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6.1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3,200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2,890 </c:v>
                  </c:pt>
                </c:lvl>
                <c:lvl>
                  <c:pt idx="0">
                    <c:v> 827 </c:v>
                  </c:pt>
                  <c:pt idx="1">
                    <c:v> 787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5.1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4,779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0.9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5,390 </c:v>
                  </c:pt>
                  <c:pt idx="13">
                    <c:v> 4,980 </c:v>
                  </c:pt>
                </c:lvl>
                <c:lvl>
                  <c:pt idx="0">
                    <c:v> 6,214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7,480원</c:v>
                  </c:pt>
                </c:lvl>
                <c:lvl>
                  <c:pt idx="0">
                    <c:v> 43,647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39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43,600 </c:v>
                  </c:pt>
                  <c:pt idx="10">
                    <c:v> 46,170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8,773 </c:v>
                  </c:pt>
                  <c:pt idx="1">
                    <c:v> 8,510 </c:v>
                  </c:pt>
                  <c:pt idx="2">
                    <c:v>↑</c:v>
                  </c:pt>
                  <c:pt idx="3">
                    <c:v> 263 </c:v>
                  </c:pt>
                  <c:pt idx="4">
                    <c:v> 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2,917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522 </c:v>
                  </c:pt>
                  <c:pt idx="4">
                    <c:v>-15.2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5">
                    <c:v>아오리 1개</c:v>
                  </c:pt>
                  <c:pt idx="11">
                    <c:v>아오리 1개</c:v>
                  </c:pt>
                </c:lvl>
                <c:lvl>
                  <c:pt idx="0">
                    <c:v> 1,286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-18.4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1,000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11">
                    <c:v>세일 3,280원</c:v>
                  </c:pt>
                </c:lvl>
                <c:lvl>
                  <c:pt idx="0">
                    <c:v> 5,368 </c:v>
                  </c:pt>
                  <c:pt idx="1">
                    <c:v> 5,146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4.3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2,790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3,780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2,559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9,107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2.2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10,500 </c:v>
                  </c:pt>
                  <c:pt idx="10">
                    <c:v> 8,760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21일</c:v>
                  </c:pt>
                  <c:pt idx="6">
                    <c:v>08월 24일</c:v>
                  </c:pt>
                  <c:pt idx="7">
                    <c:v>08월 23일</c:v>
                  </c:pt>
                  <c:pt idx="8">
                    <c:v>08월 21일</c:v>
                  </c:pt>
                  <c:pt idx="9">
                    <c:v>08월 23일</c:v>
                  </c:pt>
                  <c:pt idx="10">
                    <c:v>08월 22일</c:v>
                  </c:pt>
                  <c:pt idx="11">
                    <c:v>08월 20일</c:v>
                  </c:pt>
                  <c:pt idx="12">
                    <c:v>08월 24일</c:v>
                  </c:pt>
                  <c:pt idx="13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2,917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6.1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3,200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2,890 </c:v>
                  </c:pt>
                </c:lvl>
                <c:lvl>
                  <c:pt idx="0">
                    <c:v> 827 </c:v>
                  </c:pt>
                  <c:pt idx="1">
                    <c:v> 787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5.1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4,779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0.9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5,390 </c:v>
                  </c:pt>
                  <c:pt idx="13">
                    <c:v> 4,980 </c:v>
                  </c:pt>
                </c:lvl>
                <c:lvl>
                  <c:pt idx="0">
                    <c:v> 6,214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7,480원</c:v>
                  </c:pt>
                </c:lvl>
                <c:lvl>
                  <c:pt idx="0">
                    <c:v> 43,647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39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43,600 </c:v>
                  </c:pt>
                  <c:pt idx="10">
                    <c:v> 46,170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8,773 </c:v>
                  </c:pt>
                  <c:pt idx="1">
                    <c:v> 8,510 </c:v>
                  </c:pt>
                  <c:pt idx="2">
                    <c:v>↑</c:v>
                  </c:pt>
                  <c:pt idx="3">
                    <c:v> 263 </c:v>
                  </c:pt>
                  <c:pt idx="4">
                    <c:v> 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2,917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522 </c:v>
                  </c:pt>
                  <c:pt idx="4">
                    <c:v>-15.2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5">
                    <c:v>아오리 1개</c:v>
                  </c:pt>
                  <c:pt idx="11">
                    <c:v>아오리 1개</c:v>
                  </c:pt>
                </c:lvl>
                <c:lvl>
                  <c:pt idx="0">
                    <c:v> 1,286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-18.4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1,000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11">
                    <c:v>세일 3,280원</c:v>
                  </c:pt>
                </c:lvl>
                <c:lvl>
                  <c:pt idx="0">
                    <c:v> 5,368 </c:v>
                  </c:pt>
                  <c:pt idx="1">
                    <c:v> 5,146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4.3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2,790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3,780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2,559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9,107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2.2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10,500 </c:v>
                  </c:pt>
                  <c:pt idx="10">
                    <c:v> 8,760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21일</c:v>
                  </c:pt>
                  <c:pt idx="6">
                    <c:v>08월 24일</c:v>
                  </c:pt>
                  <c:pt idx="7">
                    <c:v>08월 23일</c:v>
                  </c:pt>
                  <c:pt idx="8">
                    <c:v>08월 21일</c:v>
                  </c:pt>
                  <c:pt idx="9">
                    <c:v>08월 23일</c:v>
                  </c:pt>
                  <c:pt idx="10">
                    <c:v>08월 22일</c:v>
                  </c:pt>
                  <c:pt idx="11">
                    <c:v>08월 20일</c:v>
                  </c:pt>
                  <c:pt idx="12">
                    <c:v>08월 24일</c:v>
                  </c:pt>
                  <c:pt idx="13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1395.6666666666667</c:v>
                </c:pt>
                <c:pt idx="1">
                  <c:v>1398</c:v>
                </c:pt>
                <c:pt idx="2" formatCode="General">
                  <c:v>0</c:v>
                </c:pt>
                <c:pt idx="3">
                  <c:v>2.3333333333332575</c:v>
                </c:pt>
                <c:pt idx="4" formatCode="_-* #,##0.0_-;\-* #,##0.0_-;_-* &quot;-&quot;_-;_-@_-">
                  <c:v>-0.2</c:v>
                </c:pt>
                <c:pt idx="5">
                  <c:v>1419</c:v>
                </c:pt>
                <c:pt idx="6">
                  <c:v>1419</c:v>
                </c:pt>
                <c:pt idx="7">
                  <c:v>1369</c:v>
                </c:pt>
                <c:pt idx="8">
                  <c:v>1398</c:v>
                </c:pt>
                <c:pt idx="9">
                  <c:v>1385</c:v>
                </c:pt>
                <c:pt idx="10">
                  <c:v>1385</c:v>
                </c:pt>
                <c:pt idx="11">
                  <c:v>1389</c:v>
                </c:pt>
                <c:pt idx="12">
                  <c:v>1398</c:v>
                </c:pt>
                <c:pt idx="13">
                  <c:v>1399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2,917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6.1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3,200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2,890 </c:v>
                  </c:pt>
                </c:lvl>
                <c:lvl>
                  <c:pt idx="0">
                    <c:v> 827 </c:v>
                  </c:pt>
                  <c:pt idx="1">
                    <c:v> 787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5.1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4,779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0.9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5,390 </c:v>
                  </c:pt>
                  <c:pt idx="13">
                    <c:v> 4,980 </c:v>
                  </c:pt>
                </c:lvl>
                <c:lvl>
                  <c:pt idx="0">
                    <c:v> 6,214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7,480원</c:v>
                  </c:pt>
                </c:lvl>
                <c:lvl>
                  <c:pt idx="0">
                    <c:v> 43,647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39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43,600 </c:v>
                  </c:pt>
                  <c:pt idx="10">
                    <c:v> 46,170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8,773 </c:v>
                  </c:pt>
                  <c:pt idx="1">
                    <c:v> 8,510 </c:v>
                  </c:pt>
                  <c:pt idx="2">
                    <c:v>↑</c:v>
                  </c:pt>
                  <c:pt idx="3">
                    <c:v> 263 </c:v>
                  </c:pt>
                  <c:pt idx="4">
                    <c:v> 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2,917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522 </c:v>
                  </c:pt>
                  <c:pt idx="4">
                    <c:v>-15.2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5">
                    <c:v>아오리 1개</c:v>
                  </c:pt>
                  <c:pt idx="11">
                    <c:v>아오리 1개</c:v>
                  </c:pt>
                </c:lvl>
                <c:lvl>
                  <c:pt idx="0">
                    <c:v> 1,286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-18.4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1,000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11">
                    <c:v>세일 3,280원</c:v>
                  </c:pt>
                </c:lvl>
                <c:lvl>
                  <c:pt idx="0">
                    <c:v> 5,368 </c:v>
                  </c:pt>
                  <c:pt idx="1">
                    <c:v> 5,146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4.3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2,790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3,780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2,559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9,107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2.2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10,500 </c:v>
                  </c:pt>
                  <c:pt idx="10">
                    <c:v> 8,760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21일</c:v>
                  </c:pt>
                  <c:pt idx="6">
                    <c:v>08월 24일</c:v>
                  </c:pt>
                  <c:pt idx="7">
                    <c:v>08월 23일</c:v>
                  </c:pt>
                  <c:pt idx="8">
                    <c:v>08월 21일</c:v>
                  </c:pt>
                  <c:pt idx="9">
                    <c:v>08월 23일</c:v>
                  </c:pt>
                  <c:pt idx="10">
                    <c:v>08월 22일</c:v>
                  </c:pt>
                  <c:pt idx="11">
                    <c:v>08월 20일</c:v>
                  </c:pt>
                  <c:pt idx="12">
                    <c:v>08월 24일</c:v>
                  </c:pt>
                  <c:pt idx="13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2,917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6.1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3,200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2,890 </c:v>
                  </c:pt>
                </c:lvl>
                <c:lvl>
                  <c:pt idx="0">
                    <c:v> 827 </c:v>
                  </c:pt>
                  <c:pt idx="1">
                    <c:v> 787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5.1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4,779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0.9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5,390 </c:v>
                  </c:pt>
                  <c:pt idx="13">
                    <c:v> 4,980 </c:v>
                  </c:pt>
                </c:lvl>
                <c:lvl>
                  <c:pt idx="0">
                    <c:v> 6,214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7,480원</c:v>
                  </c:pt>
                </c:lvl>
                <c:lvl>
                  <c:pt idx="0">
                    <c:v> 43,647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39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43,600 </c:v>
                  </c:pt>
                  <c:pt idx="10">
                    <c:v> 46,170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8,773 </c:v>
                  </c:pt>
                  <c:pt idx="1">
                    <c:v> 8,510 </c:v>
                  </c:pt>
                  <c:pt idx="2">
                    <c:v>↑</c:v>
                  </c:pt>
                  <c:pt idx="3">
                    <c:v> 263 </c:v>
                  </c:pt>
                  <c:pt idx="4">
                    <c:v> 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2,917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522 </c:v>
                  </c:pt>
                  <c:pt idx="4">
                    <c:v>-15.2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5">
                    <c:v>아오리 1개</c:v>
                  </c:pt>
                  <c:pt idx="11">
                    <c:v>아오리 1개</c:v>
                  </c:pt>
                </c:lvl>
                <c:lvl>
                  <c:pt idx="0">
                    <c:v> 1,286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-18.4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1,000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11">
                    <c:v>세일 3,280원</c:v>
                  </c:pt>
                </c:lvl>
                <c:lvl>
                  <c:pt idx="0">
                    <c:v> 5,368 </c:v>
                  </c:pt>
                  <c:pt idx="1">
                    <c:v> 5,146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4.3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2,790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3,780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2,559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9,107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2.2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10,500 </c:v>
                  </c:pt>
                  <c:pt idx="10">
                    <c:v> 8,760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21일</c:v>
                  </c:pt>
                  <c:pt idx="6">
                    <c:v>08월 24일</c:v>
                  </c:pt>
                  <c:pt idx="7">
                    <c:v>08월 23일</c:v>
                  </c:pt>
                  <c:pt idx="8">
                    <c:v>08월 21일</c:v>
                  </c:pt>
                  <c:pt idx="9">
                    <c:v>08월 23일</c:v>
                  </c:pt>
                  <c:pt idx="10">
                    <c:v>08월 22일</c:v>
                  </c:pt>
                  <c:pt idx="11">
                    <c:v>08월 20일</c:v>
                  </c:pt>
                  <c:pt idx="12">
                    <c:v>08월 24일</c:v>
                  </c:pt>
                  <c:pt idx="13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32166.666666666668</c:v>
                </c:pt>
                <c:pt idx="1">
                  <c:v>32167</c:v>
                </c:pt>
                <c:pt idx="2" formatCode="General">
                  <c:v>0</c:v>
                </c:pt>
                <c:pt idx="3">
                  <c:v>0.33333333333212067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2,917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6.1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3,200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2,890 </c:v>
                  </c:pt>
                </c:lvl>
                <c:lvl>
                  <c:pt idx="0">
                    <c:v> 827 </c:v>
                  </c:pt>
                  <c:pt idx="1">
                    <c:v> 787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5.1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4,779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0.9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5,390 </c:v>
                  </c:pt>
                  <c:pt idx="13">
                    <c:v> 4,980 </c:v>
                  </c:pt>
                </c:lvl>
                <c:lvl>
                  <c:pt idx="0">
                    <c:v> 6,214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6,290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7,480원</c:v>
                  </c:pt>
                </c:lvl>
                <c:lvl>
                  <c:pt idx="0">
                    <c:v> 43,647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39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43,600 </c:v>
                  </c:pt>
                  <c:pt idx="10">
                    <c:v> 46,170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8,773 </c:v>
                  </c:pt>
                  <c:pt idx="1">
                    <c:v> 8,510 </c:v>
                  </c:pt>
                  <c:pt idx="2">
                    <c:v>↑</c:v>
                  </c:pt>
                  <c:pt idx="3">
                    <c:v> 263 </c:v>
                  </c:pt>
                  <c:pt idx="4">
                    <c:v> 3.1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2,917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522 </c:v>
                  </c:pt>
                  <c:pt idx="4">
                    <c:v>-15.2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5">
                    <c:v>아오리 1개</c:v>
                  </c:pt>
                  <c:pt idx="11">
                    <c:v>아오리 1개</c:v>
                  </c:pt>
                </c:lvl>
                <c:lvl>
                  <c:pt idx="0">
                    <c:v> 1,286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-18.4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1,000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11">
                    <c:v>세일 3,280원</c:v>
                  </c:pt>
                </c:lvl>
                <c:lvl>
                  <c:pt idx="0">
                    <c:v> 5,368 </c:v>
                  </c:pt>
                  <c:pt idx="1">
                    <c:v> 5,146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4.3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2,790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3,780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2,680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2,559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9,107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2.2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10,500 </c:v>
                  </c:pt>
                  <c:pt idx="10">
                    <c:v> 8,760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21일</c:v>
                  </c:pt>
                  <c:pt idx="6">
                    <c:v>08월 24일</c:v>
                  </c:pt>
                  <c:pt idx="7">
                    <c:v>08월 23일</c:v>
                  </c:pt>
                  <c:pt idx="8">
                    <c:v>08월 21일</c:v>
                  </c:pt>
                  <c:pt idx="9">
                    <c:v>08월 23일</c:v>
                  </c:pt>
                  <c:pt idx="10">
                    <c:v>08월 22일</c:v>
                  </c:pt>
                  <c:pt idx="11">
                    <c:v>08월 20일</c:v>
                  </c:pt>
                  <c:pt idx="12">
                    <c:v>08월 24일</c:v>
                  </c:pt>
                  <c:pt idx="13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87104"/>
        <c:axId val="161517568"/>
      </c:barChart>
      <c:catAx>
        <c:axId val="161487104"/>
        <c:scaling>
          <c:orientation val="minMax"/>
        </c:scaling>
        <c:delete val="0"/>
        <c:axPos val="b"/>
        <c:majorTickMark val="out"/>
        <c:minorTickMark val="none"/>
        <c:tickLblPos val="nextTo"/>
        <c:crossAx val="161517568"/>
        <c:crosses val="autoZero"/>
        <c:auto val="1"/>
        <c:lblAlgn val="ctr"/>
        <c:lblOffset val="100"/>
        <c:noMultiLvlLbl val="0"/>
      </c:catAx>
      <c:valAx>
        <c:axId val="16151756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1487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2" sqref="I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5" t="s">
        <v>38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s="10" customFormat="1" ht="39.950000000000003" customHeight="1" x14ac:dyDescent="0.15">
      <c r="A2" s="47" t="s">
        <v>18</v>
      </c>
      <c r="B2" s="47" t="s">
        <v>19</v>
      </c>
      <c r="C2" s="47" t="s">
        <v>20</v>
      </c>
      <c r="D2" s="55" t="s">
        <v>34</v>
      </c>
      <c r="E2" s="55" t="s">
        <v>35</v>
      </c>
      <c r="F2" s="51" t="s">
        <v>36</v>
      </c>
      <c r="G2" s="52"/>
      <c r="H2" s="49" t="s">
        <v>58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91</v>
      </c>
      <c r="N2" s="21" t="s">
        <v>90</v>
      </c>
      <c r="O2" s="11" t="s">
        <v>54</v>
      </c>
      <c r="P2" s="22" t="s">
        <v>92</v>
      </c>
      <c r="Q2" s="22" t="s">
        <v>93</v>
      </c>
    </row>
    <row r="3" spans="1:17" s="10" customFormat="1" ht="39.950000000000003" customHeight="1" x14ac:dyDescent="0.15">
      <c r="A3" s="48"/>
      <c r="B3" s="48"/>
      <c r="C3" s="48"/>
      <c r="D3" s="56"/>
      <c r="E3" s="56"/>
      <c r="F3" s="53"/>
      <c r="G3" s="54"/>
      <c r="H3" s="50"/>
      <c r="I3" s="29">
        <v>43333</v>
      </c>
      <c r="J3" s="29">
        <v>43336</v>
      </c>
      <c r="K3" s="29">
        <v>43335</v>
      </c>
      <c r="L3" s="29">
        <v>43333</v>
      </c>
      <c r="M3" s="29">
        <v>43335</v>
      </c>
      <c r="N3" s="29">
        <v>43334</v>
      </c>
      <c r="O3" s="29">
        <v>43332</v>
      </c>
      <c r="P3" s="29">
        <v>43336</v>
      </c>
      <c r="Q3" s="29">
        <v>43332</v>
      </c>
    </row>
    <row r="4" spans="1:17" s="14" customFormat="1" ht="19.5" customHeight="1" x14ac:dyDescent="0.15">
      <c r="A4" s="44" t="s">
        <v>21</v>
      </c>
      <c r="B4" s="42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5"/>
      <c r="B5" s="43"/>
      <c r="C5" s="12" t="s">
        <v>42</v>
      </c>
      <c r="D5" s="3"/>
      <c r="E5" s="3"/>
      <c r="F5" s="4"/>
      <c r="G5" s="5"/>
      <c r="H5" s="26"/>
      <c r="I5" s="13" t="s">
        <v>59</v>
      </c>
      <c r="J5" s="13" t="s">
        <v>57</v>
      </c>
      <c r="K5" s="13" t="s">
        <v>60</v>
      </c>
      <c r="L5" s="13" t="s">
        <v>56</v>
      </c>
      <c r="M5" s="13" t="s">
        <v>98</v>
      </c>
      <c r="N5" s="13" t="s">
        <v>97</v>
      </c>
      <c r="O5" s="13" t="s">
        <v>110</v>
      </c>
      <c r="P5" s="13" t="s">
        <v>61</v>
      </c>
      <c r="Q5" s="13" t="s">
        <v>96</v>
      </c>
    </row>
    <row r="6" spans="1:17" s="14" customFormat="1" ht="19.5" customHeight="1" x14ac:dyDescent="0.15">
      <c r="A6" s="45"/>
      <c r="B6" s="42" t="s">
        <v>65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5"/>
      <c r="B7" s="43"/>
      <c r="C7" s="12" t="s">
        <v>42</v>
      </c>
      <c r="D7" s="3"/>
      <c r="E7" s="3"/>
      <c r="F7" s="4"/>
      <c r="G7" s="5"/>
      <c r="H7" s="26"/>
      <c r="I7" s="13" t="s">
        <v>129</v>
      </c>
      <c r="J7" s="13"/>
      <c r="K7" s="13"/>
      <c r="L7" s="13"/>
      <c r="M7" s="13"/>
      <c r="N7" s="13"/>
      <c r="O7" s="13" t="s">
        <v>118</v>
      </c>
      <c r="P7" s="13"/>
      <c r="Q7" s="13"/>
    </row>
    <row r="8" spans="1:17" s="14" customFormat="1" ht="19.5" customHeight="1" x14ac:dyDescent="0.15">
      <c r="A8" s="45"/>
      <c r="B8" s="42" t="s">
        <v>72</v>
      </c>
      <c r="C8" s="12" t="s">
        <v>1</v>
      </c>
      <c r="D8" s="3">
        <f>AVERAGE(I8:Q8)</f>
        <v>9106.6666666666661</v>
      </c>
      <c r="E8" s="3">
        <v>8907</v>
      </c>
      <c r="F8" s="4" t="str">
        <f>IF((D8-E8)&lt;0,"↓",IF((D8-E8)&gt;0,"↑",""))</f>
        <v>↑</v>
      </c>
      <c r="G8" s="5">
        <f>ABS(D8-E8)</f>
        <v>199.66666666666606</v>
      </c>
      <c r="H8" s="26">
        <f>ROUND(((D8-E8)/E8)*100,1)</f>
        <v>2.2000000000000002</v>
      </c>
      <c r="I8" s="13">
        <v>9000</v>
      </c>
      <c r="J8" s="13">
        <v>8000</v>
      </c>
      <c r="K8" s="13">
        <v>8000</v>
      </c>
      <c r="L8" s="13">
        <v>8500</v>
      </c>
      <c r="M8" s="13">
        <v>10500</v>
      </c>
      <c r="N8" s="13">
        <v>8760</v>
      </c>
      <c r="O8" s="13">
        <v>7980</v>
      </c>
      <c r="P8" s="13">
        <v>11220</v>
      </c>
      <c r="Q8" s="13">
        <v>10000</v>
      </c>
    </row>
    <row r="9" spans="1:17" s="14" customFormat="1" ht="19.5" customHeight="1" x14ac:dyDescent="0.15">
      <c r="A9" s="45"/>
      <c r="B9" s="43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135</v>
      </c>
      <c r="P9" s="13"/>
      <c r="Q9" s="13"/>
    </row>
    <row r="10" spans="1:17" s="14" customFormat="1" ht="19.5" customHeight="1" x14ac:dyDescent="0.15">
      <c r="A10" s="45"/>
      <c r="B10" s="42" t="s">
        <v>71</v>
      </c>
      <c r="C10" s="12" t="s">
        <v>2</v>
      </c>
      <c r="D10" s="3">
        <f>AVERAGE(I10:Q10)</f>
        <v>2558.8888888888887</v>
      </c>
      <c r="E10" s="3">
        <v>2560</v>
      </c>
      <c r="F10" s="4" t="str">
        <f>IF((D10-E10)&lt;0,"↓",IF((D10-E10)&gt;0,"↑",""))</f>
        <v>↓</v>
      </c>
      <c r="G10" s="5">
        <f>ABS(D10-E10)</f>
        <v>1.1111111111113132</v>
      </c>
      <c r="H10" s="26">
        <f>ROUND(((D10-E10)/E10)*100,1)</f>
        <v>0</v>
      </c>
      <c r="I10" s="13">
        <v>3000</v>
      </c>
      <c r="J10" s="13">
        <v>2000</v>
      </c>
      <c r="K10" s="13">
        <v>3000</v>
      </c>
      <c r="L10" s="13">
        <v>2000</v>
      </c>
      <c r="M10" s="13">
        <v>2380</v>
      </c>
      <c r="N10" s="13">
        <v>2500</v>
      </c>
      <c r="O10" s="13">
        <v>3380</v>
      </c>
      <c r="P10" s="13">
        <v>2490</v>
      </c>
      <c r="Q10" s="13">
        <v>2280</v>
      </c>
    </row>
    <row r="11" spans="1:17" s="14" customFormat="1" ht="19.5" customHeight="1" x14ac:dyDescent="0.15">
      <c r="A11" s="45"/>
      <c r="B11" s="43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136</v>
      </c>
      <c r="P11" s="13"/>
      <c r="Q11" s="13"/>
    </row>
    <row r="12" spans="1:17" s="14" customFormat="1" ht="19.5" customHeight="1" x14ac:dyDescent="0.15">
      <c r="A12" s="45"/>
      <c r="B12" s="42" t="s">
        <v>70</v>
      </c>
      <c r="C12" s="12" t="s">
        <v>2</v>
      </c>
      <c r="D12" s="3">
        <f>AVERAGE(I12:Q12)</f>
        <v>2552.2222222222222</v>
      </c>
      <c r="E12" s="3">
        <v>2452</v>
      </c>
      <c r="F12" s="4" t="str">
        <f>IF((D12-E12)&lt;0,"↓",IF((D12-E12)&gt;0,"↑",""))</f>
        <v>↑</v>
      </c>
      <c r="G12" s="5">
        <f>ABS(D12-E12)</f>
        <v>100.22222222222217</v>
      </c>
      <c r="H12" s="26">
        <f>ROUND(((D12-E12)/E12)*100,1)</f>
        <v>4.0999999999999996</v>
      </c>
      <c r="I12" s="13">
        <v>2000</v>
      </c>
      <c r="J12" s="13">
        <v>2000</v>
      </c>
      <c r="K12" s="13">
        <v>2000</v>
      </c>
      <c r="L12" s="13">
        <v>2500</v>
      </c>
      <c r="M12" s="13">
        <v>2580</v>
      </c>
      <c r="N12" s="13">
        <v>2980</v>
      </c>
      <c r="O12" s="13">
        <v>2780</v>
      </c>
      <c r="P12" s="13">
        <v>3450</v>
      </c>
      <c r="Q12" s="13">
        <v>2680</v>
      </c>
    </row>
    <row r="13" spans="1:17" s="14" customFormat="1" ht="19.5" customHeight="1" x14ac:dyDescent="0.15">
      <c r="A13" s="45"/>
      <c r="B13" s="43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5"/>
      <c r="B14" s="42" t="s">
        <v>23</v>
      </c>
      <c r="C14" s="12" t="s">
        <v>2</v>
      </c>
      <c r="D14" s="3">
        <f>AVERAGE(I14:Q14)</f>
        <v>2790</v>
      </c>
      <c r="E14" s="3">
        <v>2923</v>
      </c>
      <c r="F14" s="4" t="str">
        <f>IF((D14-E14)&lt;0,"↓",IF((D14-E14)&gt;0,"↑",""))</f>
        <v>↓</v>
      </c>
      <c r="G14" s="5">
        <f>ABS(D14-E14)</f>
        <v>133</v>
      </c>
      <c r="H14" s="26">
        <f>ROUND(((D14-E14)/E14)*100,1)</f>
        <v>-4.5999999999999996</v>
      </c>
      <c r="I14" s="13">
        <v>2000</v>
      </c>
      <c r="J14" s="13">
        <v>2000</v>
      </c>
      <c r="K14" s="13">
        <v>2000</v>
      </c>
      <c r="L14" s="13">
        <v>2500</v>
      </c>
      <c r="M14" s="13">
        <v>3280</v>
      </c>
      <c r="N14" s="13">
        <v>2980</v>
      </c>
      <c r="O14" s="13">
        <v>3780</v>
      </c>
      <c r="P14" s="13">
        <v>3790</v>
      </c>
      <c r="Q14" s="13">
        <v>2780</v>
      </c>
    </row>
    <row r="15" spans="1:17" s="14" customFormat="1" ht="19.5" customHeight="1" x14ac:dyDescent="0.15">
      <c r="A15" s="45"/>
      <c r="B15" s="43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119</v>
      </c>
      <c r="P15" s="13"/>
      <c r="Q15" s="13"/>
    </row>
    <row r="16" spans="1:17" s="14" customFormat="1" ht="19.5" customHeight="1" x14ac:dyDescent="0.15">
      <c r="A16" s="45"/>
      <c r="B16" s="42" t="s">
        <v>69</v>
      </c>
      <c r="C16" s="12" t="s">
        <v>31</v>
      </c>
      <c r="D16" s="3">
        <f>AVERAGE(I16:Q16)</f>
        <v>5367.7777777777774</v>
      </c>
      <c r="E16" s="3">
        <v>5146</v>
      </c>
      <c r="F16" s="4" t="str">
        <f>IF((D16-E16)&lt;0,"↓",IF((D16-E16)&gt;0,"↑",""))</f>
        <v>↑</v>
      </c>
      <c r="G16" s="5">
        <f>ABS(D16-E16)</f>
        <v>221.77777777777737</v>
      </c>
      <c r="H16" s="26">
        <f>ROUND(((D16-E16)/E16)*100,1)</f>
        <v>4.3</v>
      </c>
      <c r="I16" s="13">
        <v>6000</v>
      </c>
      <c r="J16" s="13">
        <v>6000</v>
      </c>
      <c r="K16" s="13">
        <v>6000</v>
      </c>
      <c r="L16" s="13">
        <v>5000</v>
      </c>
      <c r="M16" s="13">
        <v>6480</v>
      </c>
      <c r="N16" s="13">
        <v>5980</v>
      </c>
      <c r="O16" s="13">
        <v>3680</v>
      </c>
      <c r="P16" s="13">
        <v>4490</v>
      </c>
      <c r="Q16" s="13">
        <v>4680</v>
      </c>
    </row>
    <row r="17" spans="1:17" s="14" customFormat="1" ht="19.5" customHeight="1" x14ac:dyDescent="0.15">
      <c r="A17" s="45"/>
      <c r="B17" s="43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137</v>
      </c>
      <c r="P17" s="13"/>
      <c r="Q17" s="13"/>
    </row>
    <row r="18" spans="1:17" s="14" customFormat="1" ht="19.5" customHeight="1" x14ac:dyDescent="0.15">
      <c r="A18" s="45"/>
      <c r="B18" s="42" t="s">
        <v>68</v>
      </c>
      <c r="C18" s="12" t="s">
        <v>3</v>
      </c>
      <c r="D18" s="3">
        <f>AVERAGE(I18:Q18)</f>
        <v>1285.5555555555557</v>
      </c>
      <c r="E18" s="3">
        <v>1576</v>
      </c>
      <c r="F18" s="4" t="str">
        <f>IF((D18-E18)&lt;0,"↓",IF((D18-E18)&gt;0,"↑",""))</f>
        <v>↓</v>
      </c>
      <c r="G18" s="5">
        <f>ABS(D18-E18)</f>
        <v>290.44444444444434</v>
      </c>
      <c r="H18" s="26">
        <f>ROUND(((D18-E18)/E18)*100,1)</f>
        <v>-18.399999999999999</v>
      </c>
      <c r="I18" s="13">
        <v>1000</v>
      </c>
      <c r="J18" s="13">
        <v>1000</v>
      </c>
      <c r="K18" s="13">
        <v>1000</v>
      </c>
      <c r="L18" s="13">
        <v>1250</v>
      </c>
      <c r="M18" s="13">
        <v>1580</v>
      </c>
      <c r="N18" s="13">
        <v>1590</v>
      </c>
      <c r="O18" s="13">
        <v>1000</v>
      </c>
      <c r="P18" s="13">
        <v>1670</v>
      </c>
      <c r="Q18" s="13">
        <v>1480</v>
      </c>
    </row>
    <row r="19" spans="1:17" s="14" customFormat="1" ht="18.75" customHeight="1" x14ac:dyDescent="0.15">
      <c r="A19" s="45"/>
      <c r="B19" s="43"/>
      <c r="C19" s="12" t="s">
        <v>42</v>
      </c>
      <c r="D19" s="3"/>
      <c r="E19" s="3"/>
      <c r="F19" s="4"/>
      <c r="G19" s="5"/>
      <c r="H19" s="26"/>
      <c r="I19" s="15" t="s">
        <v>140</v>
      </c>
      <c r="J19" s="13"/>
      <c r="K19" s="15"/>
      <c r="L19" s="13"/>
      <c r="M19" s="13"/>
      <c r="N19" s="13"/>
      <c r="O19" s="33" t="s">
        <v>138</v>
      </c>
      <c r="P19" s="15"/>
      <c r="Q19" s="13"/>
    </row>
    <row r="20" spans="1:17" s="14" customFormat="1" ht="19.5" customHeight="1" x14ac:dyDescent="0.15">
      <c r="A20" s="45"/>
      <c r="B20" s="42" t="s">
        <v>64</v>
      </c>
      <c r="C20" s="12" t="s">
        <v>43</v>
      </c>
      <c r="D20" s="3">
        <f>AVERAGE(I20:Q20)</f>
        <v>2916.6666666666665</v>
      </c>
      <c r="E20" s="3">
        <v>3439</v>
      </c>
      <c r="F20" s="4" t="str">
        <f>IF((D20-E20)&lt;0,"↓",IF((D20-E20)&gt;0,"↑",""))</f>
        <v>↓</v>
      </c>
      <c r="G20" s="5">
        <f>ABS(D20-E20)</f>
        <v>522.33333333333348</v>
      </c>
      <c r="H20" s="26">
        <f>ROUND(((D20-E20)/E20)*100,1)</f>
        <v>-15.2</v>
      </c>
      <c r="I20" s="13">
        <v>4000</v>
      </c>
      <c r="J20" s="13">
        <v>3000</v>
      </c>
      <c r="K20" s="13">
        <v>3000</v>
      </c>
      <c r="L20" s="13">
        <v>2000</v>
      </c>
      <c r="M20" s="13">
        <v>2500</v>
      </c>
      <c r="N20" s="13">
        <v>2980</v>
      </c>
      <c r="O20" s="13">
        <v>3980</v>
      </c>
      <c r="P20" s="13">
        <v>2490</v>
      </c>
      <c r="Q20" s="13">
        <v>2300</v>
      </c>
    </row>
    <row r="21" spans="1:17" s="14" customFormat="1" ht="19.5" customHeight="1" x14ac:dyDescent="0.15">
      <c r="A21" s="45"/>
      <c r="B21" s="43"/>
      <c r="C21" s="12" t="s">
        <v>42</v>
      </c>
      <c r="D21" s="3"/>
      <c r="E21" s="3"/>
      <c r="F21" s="4"/>
      <c r="G21" s="5"/>
      <c r="H21" s="26"/>
      <c r="I21" s="13" t="s">
        <v>113</v>
      </c>
      <c r="J21" s="13" t="s">
        <v>131</v>
      </c>
      <c r="K21" s="15" t="s">
        <v>115</v>
      </c>
      <c r="L21" s="13"/>
      <c r="M21" s="13"/>
      <c r="N21" s="13"/>
      <c r="O21" s="13" t="s">
        <v>128</v>
      </c>
      <c r="P21" s="13"/>
      <c r="Q21" s="13"/>
    </row>
    <row r="22" spans="1:17" s="14" customFormat="1" ht="19.5" customHeight="1" x14ac:dyDescent="0.15">
      <c r="A22" s="45"/>
      <c r="B22" s="42" t="s">
        <v>67</v>
      </c>
      <c r="C22" s="12" t="s">
        <v>62</v>
      </c>
      <c r="D22" s="3">
        <f>AVERAGE(I22:Q22)</f>
        <v>8773.3333333333339</v>
      </c>
      <c r="E22" s="3">
        <v>8510</v>
      </c>
      <c r="F22" s="4" t="str">
        <f>IF((D22-E22)&lt;0,"↓",IF((D22-E22)&gt;0,"↑",""))</f>
        <v>↑</v>
      </c>
      <c r="G22" s="5">
        <f>ABS(D22-E22)</f>
        <v>263.33333333333394</v>
      </c>
      <c r="H22" s="26">
        <f>ROUND(((D22-E22)/E22)*100,1)</f>
        <v>3.1</v>
      </c>
      <c r="I22" s="13">
        <v>5000</v>
      </c>
      <c r="J22" s="13">
        <v>5000</v>
      </c>
      <c r="K22" s="13">
        <v>5000</v>
      </c>
      <c r="L22" s="13">
        <v>9000</v>
      </c>
      <c r="M22" s="13">
        <v>13000</v>
      </c>
      <c r="N22" s="13">
        <v>11200</v>
      </c>
      <c r="O22" s="13">
        <v>9440</v>
      </c>
      <c r="P22" s="13">
        <v>9990</v>
      </c>
      <c r="Q22" s="13">
        <v>11330</v>
      </c>
    </row>
    <row r="23" spans="1:17" s="14" customFormat="1" ht="19.5" customHeight="1" x14ac:dyDescent="0.15">
      <c r="A23" s="45"/>
      <c r="B23" s="43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99</v>
      </c>
      <c r="P23" s="20"/>
      <c r="Q23" s="32"/>
    </row>
    <row r="24" spans="1:17" s="14" customFormat="1" ht="20.25" customHeight="1" x14ac:dyDescent="0.15">
      <c r="A24" s="45"/>
      <c r="B24" s="42" t="s">
        <v>66</v>
      </c>
      <c r="C24" s="12" t="s">
        <v>49</v>
      </c>
      <c r="D24" s="3">
        <f>AVERAGE(I24:Q24)</f>
        <v>43646.666666666664</v>
      </c>
      <c r="E24" s="3">
        <v>43686</v>
      </c>
      <c r="F24" s="4" t="str">
        <f>IF((D24-E24)&lt;0,"↓",IF((D24-E24)&gt;0,"↑",""))</f>
        <v>↓</v>
      </c>
      <c r="G24" s="5">
        <f>ABS(D24-E24)</f>
        <v>39.333333333335759</v>
      </c>
      <c r="H24" s="26">
        <f>ROUND(((D24-E24)/E24)*100,1)</f>
        <v>-0.1</v>
      </c>
      <c r="I24" s="13">
        <v>43900</v>
      </c>
      <c r="J24" s="13">
        <v>44350</v>
      </c>
      <c r="K24" s="13">
        <v>44650</v>
      </c>
      <c r="L24" s="13">
        <v>43300</v>
      </c>
      <c r="M24" s="31">
        <v>43600</v>
      </c>
      <c r="N24" s="13">
        <v>46170</v>
      </c>
      <c r="O24" s="13">
        <v>37400</v>
      </c>
      <c r="P24" s="13">
        <v>49950</v>
      </c>
      <c r="Q24" s="31">
        <v>39500</v>
      </c>
    </row>
    <row r="25" spans="1:17" s="18" customFormat="1" ht="24" customHeight="1" x14ac:dyDescent="0.15">
      <c r="A25" s="45"/>
      <c r="B25" s="43"/>
      <c r="C25" s="17" t="s">
        <v>42</v>
      </c>
      <c r="D25" s="3"/>
      <c r="E25" s="7"/>
      <c r="F25" s="8"/>
      <c r="G25" s="9"/>
      <c r="H25" s="27"/>
      <c r="I25" s="34" t="s">
        <v>141</v>
      </c>
      <c r="J25" s="34" t="s">
        <v>126</v>
      </c>
      <c r="K25" s="34" t="s">
        <v>125</v>
      </c>
      <c r="L25" s="16"/>
      <c r="N25" s="16"/>
      <c r="O25" s="34" t="s">
        <v>139</v>
      </c>
      <c r="P25" s="16"/>
      <c r="Q25" s="57"/>
    </row>
    <row r="26" spans="1:17" s="14" customFormat="1" ht="24" customHeight="1" x14ac:dyDescent="0.15">
      <c r="A26" s="45"/>
      <c r="B26" s="42" t="s">
        <v>24</v>
      </c>
      <c r="C26" s="12" t="s">
        <v>4</v>
      </c>
      <c r="D26" s="3">
        <f>AVERAGE(I26:Q26)</f>
        <v>11716.666666666666</v>
      </c>
      <c r="E26" s="3">
        <v>11617</v>
      </c>
      <c r="F26" s="4" t="str">
        <f>IF((D26-E26)&lt;0,"↓",IF((D26-E26)&gt;0,"↑",""))</f>
        <v>↑</v>
      </c>
      <c r="G26" s="5">
        <f>ABS(D26-E26)</f>
        <v>99.66666666666606</v>
      </c>
      <c r="H26" s="26">
        <f>ROUND(((D26-E26)/E26)*100,1)</f>
        <v>0.9</v>
      </c>
      <c r="I26" s="13">
        <v>11500</v>
      </c>
      <c r="J26" s="13">
        <v>11850</v>
      </c>
      <c r="K26" s="13">
        <v>11350</v>
      </c>
      <c r="L26" s="13">
        <v>10800</v>
      </c>
      <c r="M26" s="31">
        <v>12500</v>
      </c>
      <c r="N26" s="13">
        <v>12400</v>
      </c>
      <c r="O26" s="13">
        <v>13400</v>
      </c>
      <c r="P26" s="13">
        <v>9900</v>
      </c>
      <c r="Q26" s="31">
        <v>11750</v>
      </c>
    </row>
    <row r="27" spans="1:17" s="18" customFormat="1" ht="24" customHeight="1" x14ac:dyDescent="0.15">
      <c r="A27" s="45"/>
      <c r="B27" s="43"/>
      <c r="C27" s="17" t="s">
        <v>42</v>
      </c>
      <c r="D27" s="3"/>
      <c r="E27" s="7"/>
      <c r="F27" s="8"/>
      <c r="G27" s="9"/>
      <c r="H27" s="27"/>
      <c r="I27" s="34" t="s">
        <v>114</v>
      </c>
      <c r="J27" s="34" t="s">
        <v>132</v>
      </c>
      <c r="K27" s="34" t="s">
        <v>133</v>
      </c>
      <c r="L27" s="16"/>
      <c r="M27" s="16"/>
      <c r="N27" s="16"/>
      <c r="O27" s="34" t="s">
        <v>111</v>
      </c>
      <c r="P27" s="16"/>
      <c r="Q27" s="16"/>
    </row>
    <row r="28" spans="1:17" s="14" customFormat="1" ht="19.5" customHeight="1" x14ac:dyDescent="0.15">
      <c r="A28" s="45"/>
      <c r="B28" s="42" t="s">
        <v>41</v>
      </c>
      <c r="C28" s="12" t="s">
        <v>44</v>
      </c>
      <c r="D28" s="3">
        <f>AVERAGE(I28:Q28)</f>
        <v>6214.4444444444443</v>
      </c>
      <c r="E28" s="3">
        <v>6181</v>
      </c>
      <c r="F28" s="4" t="str">
        <f>IF((D28-E28)&lt;0,"↓",IF((D28-E28)&gt;0,"↑",""))</f>
        <v>↑</v>
      </c>
      <c r="G28" s="5">
        <f>ABS(D28-E28)</f>
        <v>33.444444444444343</v>
      </c>
      <c r="H28" s="26">
        <f>ROUND(((D28-E28)/E28)*100,1)</f>
        <v>0.5</v>
      </c>
      <c r="I28" s="13">
        <v>5500</v>
      </c>
      <c r="J28" s="13">
        <v>5500</v>
      </c>
      <c r="K28" s="13">
        <v>5500</v>
      </c>
      <c r="L28" s="13">
        <v>5000</v>
      </c>
      <c r="M28" s="13">
        <v>6500</v>
      </c>
      <c r="N28" s="13">
        <v>5800</v>
      </c>
      <c r="O28" s="13">
        <v>9880</v>
      </c>
      <c r="P28" s="13">
        <v>6290</v>
      </c>
      <c r="Q28" s="13">
        <v>5960</v>
      </c>
    </row>
    <row r="29" spans="1:17" s="14" customFormat="1" ht="19.5" customHeight="1" x14ac:dyDescent="0.15">
      <c r="A29" s="45"/>
      <c r="B29" s="43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5"/>
      <c r="B30" s="42" t="s">
        <v>73</v>
      </c>
      <c r="C30" s="12" t="s">
        <v>5</v>
      </c>
      <c r="D30" s="3">
        <f>AVERAGE(I30:Q30)</f>
        <v>4778.8888888888887</v>
      </c>
      <c r="E30" s="3">
        <v>4734</v>
      </c>
      <c r="F30" s="4" t="str">
        <f>IF((D30-E30)&lt;0,"↓",IF((D30-E30)&gt;0,"↑",""))</f>
        <v>↑</v>
      </c>
      <c r="G30" s="5">
        <f>ABS(D30-E30)</f>
        <v>44.888888888888687</v>
      </c>
      <c r="H30" s="26">
        <f>ROUND(((D30-E30)/E30)*100,1)</f>
        <v>0.9</v>
      </c>
      <c r="I30" s="13">
        <v>3500</v>
      </c>
      <c r="J30" s="13">
        <v>3500</v>
      </c>
      <c r="K30" s="13">
        <v>4000</v>
      </c>
      <c r="L30" s="13">
        <v>4000</v>
      </c>
      <c r="M30" s="13">
        <v>5980</v>
      </c>
      <c r="N30" s="13">
        <v>6180</v>
      </c>
      <c r="O30" s="13">
        <v>5480</v>
      </c>
      <c r="P30" s="13">
        <v>5390</v>
      </c>
      <c r="Q30" s="13">
        <v>4980</v>
      </c>
    </row>
    <row r="31" spans="1:17" s="14" customFormat="1" ht="19.5" customHeight="1" x14ac:dyDescent="0.15">
      <c r="A31" s="45"/>
      <c r="B31" s="43"/>
      <c r="C31" s="12" t="s">
        <v>42</v>
      </c>
      <c r="D31" s="3"/>
      <c r="E31" s="3"/>
      <c r="F31" s="4"/>
      <c r="G31" s="5"/>
      <c r="H31" s="26"/>
      <c r="I31" s="13"/>
      <c r="J31" s="13" t="s">
        <v>117</v>
      </c>
      <c r="K31" s="13"/>
      <c r="L31" s="13"/>
      <c r="M31" s="13"/>
      <c r="N31" s="13"/>
      <c r="O31" s="13" t="s">
        <v>100</v>
      </c>
      <c r="P31" s="13"/>
      <c r="Q31" s="13"/>
    </row>
    <row r="32" spans="1:17" s="14" customFormat="1" ht="19.5" customHeight="1" x14ac:dyDescent="0.15">
      <c r="A32" s="45"/>
      <c r="B32" s="42" t="s">
        <v>74</v>
      </c>
      <c r="C32" s="12" t="s">
        <v>6</v>
      </c>
      <c r="D32" s="3">
        <f>AVERAGE(I32:Q32)</f>
        <v>826.66666666666663</v>
      </c>
      <c r="E32" s="3">
        <v>786.66666666666663</v>
      </c>
      <c r="F32" s="4" t="str">
        <f>IF((D32-E32)&lt;0,"↓",IF((D32-E32)&gt;0,"↑",""))</f>
        <v>↑</v>
      </c>
      <c r="G32" s="5">
        <f>ABS(D32-E32)</f>
        <v>40</v>
      </c>
      <c r="H32" s="26">
        <f>ROUND(((D32-E32)/E32)*100,1)</f>
        <v>5.0999999999999996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5"/>
      <c r="B33" s="43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5"/>
      <c r="B34" s="42" t="s">
        <v>75</v>
      </c>
      <c r="C34" s="12" t="s">
        <v>2</v>
      </c>
      <c r="D34" s="3">
        <f>AVERAGE(I34:Q34)</f>
        <v>2916.6666666666665</v>
      </c>
      <c r="E34" s="3">
        <v>2750</v>
      </c>
      <c r="F34" s="4" t="str">
        <f>IF((D34-E34)&lt;0,"↓",IF((D34-E34)&gt;0,"↑",""))</f>
        <v>↑</v>
      </c>
      <c r="G34" s="5">
        <f>ABS(D34-E34)</f>
        <v>166.66666666666652</v>
      </c>
      <c r="H34" s="26">
        <f>ROUND(((D34-E34)/E34)*100,1)</f>
        <v>6.1</v>
      </c>
      <c r="I34" s="13">
        <v>2000</v>
      </c>
      <c r="J34" s="13">
        <v>3000</v>
      </c>
      <c r="K34" s="13">
        <v>3000</v>
      </c>
      <c r="L34" s="13">
        <v>2500</v>
      </c>
      <c r="M34" s="13">
        <v>3200</v>
      </c>
      <c r="N34" s="13">
        <v>2980</v>
      </c>
      <c r="O34" s="13">
        <v>3380</v>
      </c>
      <c r="P34" s="13">
        <v>3300</v>
      </c>
      <c r="Q34" s="13">
        <v>2890</v>
      </c>
    </row>
    <row r="35" spans="1:17" s="14" customFormat="1" ht="19.5" customHeight="1" x14ac:dyDescent="0.15">
      <c r="A35" s="45"/>
      <c r="B35" s="43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 t="s">
        <v>120</v>
      </c>
      <c r="P35" s="13"/>
      <c r="Q35" s="13"/>
    </row>
    <row r="36" spans="1:17" s="14" customFormat="1" ht="19.5" customHeight="1" x14ac:dyDescent="0.15">
      <c r="A36" s="45"/>
      <c r="B36" s="42" t="s">
        <v>39</v>
      </c>
      <c r="C36" s="12" t="s">
        <v>45</v>
      </c>
      <c r="D36" s="3">
        <f>AVERAGE(I36:Q36)</f>
        <v>33688.888888888891</v>
      </c>
      <c r="E36" s="3">
        <v>33689</v>
      </c>
      <c r="F36" s="4" t="str">
        <f>IF((D36-E36)&lt;0,"↓",IF((D36-E36)&gt;0,"↑",""))</f>
        <v>↓</v>
      </c>
      <c r="G36" s="5">
        <f>ABS(D36-E36)</f>
        <v>0.11111111110949423</v>
      </c>
      <c r="H36" s="26">
        <f>ROUND(((D36-E36)/E36)*100,1)</f>
        <v>0</v>
      </c>
      <c r="I36" s="13">
        <v>34000</v>
      </c>
      <c r="J36" s="13">
        <v>28000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49600</v>
      </c>
      <c r="P36" s="13">
        <v>29800</v>
      </c>
      <c r="Q36" s="13">
        <v>29500</v>
      </c>
    </row>
    <row r="37" spans="1:17" s="14" customFormat="1" ht="18.75" customHeight="1" x14ac:dyDescent="0.15">
      <c r="A37" s="45"/>
      <c r="B37" s="43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5"/>
      <c r="B38" s="42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6"/>
      <c r="B39" s="43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101</v>
      </c>
      <c r="P39" s="15"/>
      <c r="Q39" s="15"/>
    </row>
    <row r="40" spans="1:17" s="14" customFormat="1" ht="19.5" customHeight="1" x14ac:dyDescent="0.15">
      <c r="A40" s="44" t="s">
        <v>25</v>
      </c>
      <c r="B40" s="42" t="s">
        <v>76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5"/>
      <c r="B41" s="43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5"/>
      <c r="B42" s="42" t="s">
        <v>77</v>
      </c>
      <c r="C42" s="12" t="s">
        <v>7</v>
      </c>
      <c r="D42" s="3">
        <f>AVERAGE(I42:Q42)</f>
        <v>1385.5555555555557</v>
      </c>
      <c r="E42" s="3">
        <v>1386</v>
      </c>
      <c r="F42" s="4" t="str">
        <f>IF((D42-E42)&lt;0,"↓",IF((D42-E42)&gt;0,"↑",""))</f>
        <v>↓</v>
      </c>
      <c r="G42" s="5">
        <f>ABS(D42-E42)</f>
        <v>0.44444444444434339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5"/>
      <c r="B43" s="43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94</v>
      </c>
      <c r="P43" s="13"/>
      <c r="Q43" s="13"/>
    </row>
    <row r="44" spans="1:17" s="14" customFormat="1" ht="19.5" customHeight="1" x14ac:dyDescent="0.15">
      <c r="A44" s="45"/>
      <c r="B44" s="42" t="s">
        <v>78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5"/>
      <c r="B45" s="43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 t="s">
        <v>112</v>
      </c>
      <c r="P45" s="13"/>
      <c r="Q45" s="13"/>
    </row>
    <row r="46" spans="1:17" s="14" customFormat="1" ht="19.5" customHeight="1" x14ac:dyDescent="0.15">
      <c r="A46" s="45"/>
      <c r="B46" s="42" t="s">
        <v>63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5"/>
      <c r="B47" s="43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5"/>
      <c r="B48" s="42" t="s">
        <v>79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5"/>
      <c r="B49" s="43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5"/>
      <c r="B50" s="42" t="s">
        <v>26</v>
      </c>
      <c r="C50" s="12" t="s">
        <v>11</v>
      </c>
      <c r="D50" s="3">
        <f>AVERAGE(I50:Q50)</f>
        <v>2083.3333333333335</v>
      </c>
      <c r="E50" s="3">
        <v>2083</v>
      </c>
      <c r="F50" s="4" t="str">
        <f>IF((D50-E50)&lt;0,"↓",IF((D50-E50)&gt;0,"↑",""))</f>
        <v>↑</v>
      </c>
      <c r="G50" s="5">
        <f>ABS(D50-E50)</f>
        <v>0.33333333333348492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1980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5"/>
      <c r="B51" s="43"/>
      <c r="C51" s="12" t="s">
        <v>42</v>
      </c>
      <c r="D51" s="3"/>
      <c r="E51" s="3"/>
      <c r="F51" s="4"/>
      <c r="G51" s="5"/>
      <c r="H51" s="26"/>
      <c r="I51" s="13" t="s">
        <v>130</v>
      </c>
      <c r="J51" s="13"/>
      <c r="K51" s="13" t="s">
        <v>134</v>
      </c>
      <c r="L51" s="13"/>
      <c r="M51" s="13"/>
      <c r="N51" s="13"/>
      <c r="O51" s="13" t="s">
        <v>102</v>
      </c>
      <c r="P51" s="13"/>
      <c r="Q51" s="13"/>
    </row>
    <row r="52" spans="1:17" s="14" customFormat="1" ht="19.5" customHeight="1" x14ac:dyDescent="0.15">
      <c r="A52" s="45"/>
      <c r="B52" s="42" t="s">
        <v>80</v>
      </c>
      <c r="C52" s="12" t="s">
        <v>27</v>
      </c>
      <c r="D52" s="3">
        <f>AVERAGE(I52:Q52)</f>
        <v>24842.857142857141</v>
      </c>
      <c r="E52" s="3">
        <v>24900</v>
      </c>
      <c r="F52" s="4" t="str">
        <f>IF((D52-E52)&lt;0,"↓",IF((D52-E52)&gt;0,"↑",""))</f>
        <v>↓</v>
      </c>
      <c r="G52" s="5">
        <f>ABS(D52-E52)</f>
        <v>57.142857142858702</v>
      </c>
      <c r="H52" s="26">
        <f>ROUND(((D52-E52)/E52)*100,1)</f>
        <v>-0.2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5"/>
      <c r="B53" s="43"/>
      <c r="C53" s="12" t="s">
        <v>42</v>
      </c>
      <c r="D53" s="3"/>
      <c r="E53" s="3"/>
      <c r="F53" s="4"/>
      <c r="G53" s="5"/>
      <c r="H53" s="26"/>
      <c r="I53" s="13"/>
      <c r="J53" s="13" t="s">
        <v>89</v>
      </c>
      <c r="K53" s="13"/>
      <c r="L53" s="13"/>
      <c r="M53" s="13"/>
      <c r="N53" s="13"/>
      <c r="O53" s="13" t="s">
        <v>121</v>
      </c>
      <c r="P53" s="13"/>
      <c r="Q53" s="13"/>
    </row>
    <row r="54" spans="1:17" s="14" customFormat="1" ht="19.5" customHeight="1" x14ac:dyDescent="0.15">
      <c r="A54" s="45"/>
      <c r="B54" s="42" t="s">
        <v>81</v>
      </c>
      <c r="C54" s="12" t="s">
        <v>12</v>
      </c>
      <c r="D54" s="3">
        <f>AVERAGE(I54:Q54)</f>
        <v>1381.1111111111111</v>
      </c>
      <c r="E54" s="3">
        <v>1381</v>
      </c>
      <c r="F54" s="4" t="str">
        <f>IF((D54-E54)&lt;0,"↓",IF((D54-E54)&gt;0,"↑",""))</f>
        <v>↑</v>
      </c>
      <c r="G54" s="5">
        <f>ABS(D54-E54)</f>
        <v>0.11111111111108585</v>
      </c>
      <c r="H54" s="26">
        <f>ROUND(((D54-E54)/E54)*100,1)</f>
        <v>0</v>
      </c>
      <c r="I54" s="13">
        <v>2000</v>
      </c>
      <c r="J54" s="13">
        <v>2000</v>
      </c>
      <c r="K54" s="13">
        <v>1500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5"/>
      <c r="B55" s="43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5"/>
      <c r="B56" s="42" t="s">
        <v>82</v>
      </c>
      <c r="C56" s="12" t="s">
        <v>47</v>
      </c>
      <c r="D56" s="3">
        <f>AVERAGE(I56:Q56)</f>
        <v>12317.222222222223</v>
      </c>
      <c r="E56" s="3">
        <v>12317</v>
      </c>
      <c r="F56" s="4" t="str">
        <f>IF((D56-E56)&lt;0,"↓",IF((D56-E56)&gt;0,"↑",""))</f>
        <v>↑</v>
      </c>
      <c r="G56" s="5">
        <f>ABS(D56-E56)</f>
        <v>0.22222222222262644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7125</v>
      </c>
      <c r="P56" s="13">
        <v>12790</v>
      </c>
      <c r="Q56" s="13">
        <v>12780</v>
      </c>
    </row>
    <row r="57" spans="1:17" s="14" customFormat="1" ht="19.5" customHeight="1" x14ac:dyDescent="0.15">
      <c r="A57" s="45"/>
      <c r="B57" s="43"/>
      <c r="C57" s="12" t="s">
        <v>42</v>
      </c>
      <c r="D57" s="3"/>
      <c r="E57" s="3"/>
      <c r="F57" s="4"/>
      <c r="G57" s="5"/>
      <c r="H57" s="26"/>
      <c r="I57" s="13"/>
      <c r="J57" s="13" t="s">
        <v>107</v>
      </c>
      <c r="K57" s="13"/>
      <c r="L57" s="13"/>
      <c r="M57" s="13"/>
      <c r="N57" s="13"/>
      <c r="O57" s="13" t="s">
        <v>122</v>
      </c>
      <c r="Q57" s="13"/>
    </row>
    <row r="58" spans="1:17" s="14" customFormat="1" ht="19.5" customHeight="1" x14ac:dyDescent="0.15">
      <c r="A58" s="45"/>
      <c r="B58" s="42" t="s">
        <v>83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6"/>
      <c r="B59" s="43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9" t="s">
        <v>37</v>
      </c>
      <c r="B60" s="42" t="s">
        <v>84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0"/>
      <c r="B61" s="43"/>
      <c r="C61" s="12" t="s">
        <v>42</v>
      </c>
      <c r="D61" s="3"/>
      <c r="E61" s="3"/>
      <c r="F61" s="4"/>
      <c r="G61" s="5"/>
      <c r="H61" s="26"/>
      <c r="I61" s="13" t="s">
        <v>55</v>
      </c>
      <c r="J61" s="13" t="s">
        <v>108</v>
      </c>
      <c r="K61" s="13" t="s">
        <v>95</v>
      </c>
      <c r="L61" s="13"/>
      <c r="M61" s="13"/>
      <c r="N61" s="13"/>
      <c r="O61" s="13" t="s">
        <v>103</v>
      </c>
      <c r="Q61" s="13"/>
    </row>
    <row r="62" spans="1:17" s="14" customFormat="1" ht="19.5" customHeight="1" x14ac:dyDescent="0.15">
      <c r="A62" s="40"/>
      <c r="B62" s="42" t="s">
        <v>85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40"/>
      <c r="B63" s="43"/>
      <c r="C63" s="12" t="s">
        <v>42</v>
      </c>
      <c r="D63" s="3"/>
      <c r="E63" s="3"/>
      <c r="F63" s="4"/>
      <c r="G63" s="5"/>
      <c r="H63" s="26"/>
      <c r="I63" s="13" t="s">
        <v>105</v>
      </c>
      <c r="J63" s="13" t="s">
        <v>127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0"/>
      <c r="B64" s="42" t="s">
        <v>86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1"/>
      <c r="B65" s="43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142</v>
      </c>
      <c r="J65" s="13" t="s">
        <v>109</v>
      </c>
      <c r="K65" s="13" t="s">
        <v>116</v>
      </c>
      <c r="L65" s="13"/>
      <c r="M65" s="13"/>
      <c r="N65" s="13"/>
      <c r="O65" s="13" t="s">
        <v>123</v>
      </c>
      <c r="P65" s="13"/>
      <c r="Q65" s="13"/>
    </row>
    <row r="66" spans="1:17" s="14" customFormat="1" ht="19.5" customHeight="1" x14ac:dyDescent="0.15">
      <c r="A66" s="36" t="s">
        <v>28</v>
      </c>
      <c r="B66" s="42" t="s">
        <v>29</v>
      </c>
      <c r="C66" s="12" t="s">
        <v>17</v>
      </c>
      <c r="D66" s="3">
        <f>AVERAGE(I66:Q66)</f>
        <v>1592.1111111111111</v>
      </c>
      <c r="E66" s="3">
        <v>1592</v>
      </c>
      <c r="F66" s="4" t="str">
        <f t="shared" si="0"/>
        <v>↑</v>
      </c>
      <c r="G66" s="5">
        <f>ABS(D66-E66)</f>
        <v>0.11111111111108585</v>
      </c>
      <c r="H66" s="26">
        <f>ROUND(((D66-E66)/E66)*100,1)</f>
        <v>0</v>
      </c>
      <c r="I66" s="13">
        <v>1619</v>
      </c>
      <c r="J66" s="13">
        <v>1587</v>
      </c>
      <c r="K66" s="13">
        <v>1569</v>
      </c>
      <c r="L66" s="13">
        <v>1598</v>
      </c>
      <c r="M66" s="13">
        <v>1585</v>
      </c>
      <c r="N66" s="13">
        <v>1585</v>
      </c>
      <c r="O66" s="13">
        <v>1589</v>
      </c>
      <c r="P66" s="13">
        <v>1598</v>
      </c>
      <c r="Q66" s="13">
        <v>1599</v>
      </c>
    </row>
    <row r="67" spans="1:17" s="14" customFormat="1" ht="19.5" customHeight="1" x14ac:dyDescent="0.15">
      <c r="A67" s="37"/>
      <c r="B67" s="43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106</v>
      </c>
      <c r="J67" s="13" t="s">
        <v>106</v>
      </c>
      <c r="K67" s="13" t="s">
        <v>104</v>
      </c>
      <c r="L67" s="13"/>
      <c r="M67" s="13"/>
      <c r="N67" s="13"/>
      <c r="O67" s="13" t="s">
        <v>104</v>
      </c>
      <c r="P67" s="13"/>
      <c r="Q67" s="13"/>
    </row>
    <row r="68" spans="1:17" s="14" customFormat="1" ht="19.5" customHeight="1" x14ac:dyDescent="0.15">
      <c r="A68" s="37"/>
      <c r="B68" s="42" t="s">
        <v>87</v>
      </c>
      <c r="C68" s="12" t="s">
        <v>17</v>
      </c>
      <c r="D68" s="3">
        <f>AVERAGE(I68:Q68)</f>
        <v>976.25</v>
      </c>
      <c r="E68" s="3">
        <v>976</v>
      </c>
      <c r="F68" s="4" t="str">
        <f t="shared" si="0"/>
        <v>↑</v>
      </c>
      <c r="G68" s="5">
        <f>ABS(D68-E68)</f>
        <v>0.25</v>
      </c>
      <c r="H68" s="26">
        <f>ROUND(((D68-E68)/E68)*100,1)</f>
        <v>0</v>
      </c>
      <c r="I68" s="13">
        <v>990</v>
      </c>
      <c r="J68" s="13">
        <v>980</v>
      </c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1040</v>
      </c>
    </row>
    <row r="69" spans="1:17" s="14" customFormat="1" ht="19.5" customHeight="1" x14ac:dyDescent="0.15">
      <c r="A69" s="37"/>
      <c r="B69" s="43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124</v>
      </c>
      <c r="J69" s="13" t="s">
        <v>106</v>
      </c>
      <c r="K69" s="13" t="s">
        <v>104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7"/>
      <c r="B70" s="42" t="s">
        <v>88</v>
      </c>
      <c r="C70" s="12" t="s">
        <v>17</v>
      </c>
      <c r="D70" s="3">
        <f>AVERAGE(I70:Q70)</f>
        <v>1395.6666666666667</v>
      </c>
      <c r="E70" s="3">
        <v>1398</v>
      </c>
      <c r="F70" s="4" t="str">
        <f t="shared" si="0"/>
        <v>↓</v>
      </c>
      <c r="G70" s="5">
        <f>ABS(D70-E70)</f>
        <v>2.3333333333332575</v>
      </c>
      <c r="H70" s="26">
        <f>ROUND(((D70-E70)/E70)*100,1)</f>
        <v>-0.2</v>
      </c>
      <c r="I70" s="13">
        <v>1419</v>
      </c>
      <c r="J70" s="13">
        <v>1419</v>
      </c>
      <c r="K70" s="13">
        <v>1369</v>
      </c>
      <c r="L70" s="13">
        <v>1398</v>
      </c>
      <c r="M70" s="13">
        <v>1385</v>
      </c>
      <c r="N70" s="13">
        <v>1385</v>
      </c>
      <c r="O70" s="13">
        <v>1389</v>
      </c>
      <c r="P70" s="13">
        <v>1398</v>
      </c>
      <c r="Q70" s="13">
        <v>1399</v>
      </c>
    </row>
    <row r="71" spans="1:17" s="14" customFormat="1" ht="19.5" customHeight="1" x14ac:dyDescent="0.15">
      <c r="A71" s="37"/>
      <c r="B71" s="43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106</v>
      </c>
      <c r="J71" s="13" t="s">
        <v>106</v>
      </c>
      <c r="K71" s="13" t="s">
        <v>104</v>
      </c>
      <c r="L71" s="13"/>
      <c r="M71" s="13"/>
      <c r="N71" s="13"/>
      <c r="O71" s="13" t="s">
        <v>104</v>
      </c>
      <c r="P71" s="13"/>
      <c r="Q71" s="13"/>
    </row>
    <row r="72" spans="1:17" s="14" customFormat="1" ht="19.5" customHeight="1" x14ac:dyDescent="0.15">
      <c r="A72" s="37"/>
      <c r="B72" s="42" t="s">
        <v>30</v>
      </c>
      <c r="C72" s="12" t="s">
        <v>48</v>
      </c>
      <c r="D72" s="3">
        <f>AVERAGE(I72:Q72)</f>
        <v>32166.666666666668</v>
      </c>
      <c r="E72" s="3">
        <v>32167</v>
      </c>
      <c r="F72" s="4" t="str">
        <f t="shared" si="0"/>
        <v>↓</v>
      </c>
      <c r="G72" s="5">
        <f>ABS(D72-E72)</f>
        <v>0.33333333333212067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38"/>
      <c r="B73" s="43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2018-09-04T09:55:13Z</dcterms:modified>
</cp:coreProperties>
</file>