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5" yWindow="-15" windowWidth="9600" windowHeight="11550" tabRatio="683" activeTab="1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F7" i="11" l="1"/>
  <c r="F10" i="11"/>
  <c r="F14" i="11"/>
  <c r="F15" i="11"/>
  <c r="F23" i="11"/>
  <c r="F24" i="11"/>
  <c r="F29" i="11"/>
  <c r="F30" i="11"/>
  <c r="F31" i="11"/>
  <c r="F32" i="11"/>
  <c r="F33" i="11"/>
  <c r="F35" i="11"/>
  <c r="F36" i="11"/>
  <c r="F37" i="11"/>
  <c r="F38" i="11"/>
  <c r="F40" i="11"/>
  <c r="F41" i="11"/>
  <c r="F42" i="11"/>
  <c r="F43" i="11"/>
  <c r="F46" i="11"/>
  <c r="F47" i="11"/>
  <c r="F3" i="11"/>
  <c r="G7" i="11" l="1"/>
  <c r="G10" i="11"/>
  <c r="G14" i="11"/>
  <c r="G15" i="11"/>
  <c r="G23" i="11"/>
  <c r="G24" i="11"/>
  <c r="G29" i="11"/>
  <c r="G30" i="11"/>
  <c r="G31" i="11"/>
  <c r="G32" i="11"/>
  <c r="G33" i="11"/>
  <c r="G35" i="11"/>
  <c r="G36" i="11"/>
  <c r="G37" i="11"/>
  <c r="G38" i="11"/>
  <c r="G40" i="11"/>
  <c r="G41" i="11"/>
  <c r="G42" i="11"/>
  <c r="G43" i="11"/>
  <c r="G46" i="11"/>
  <c r="G47" i="11"/>
  <c r="G3" i="11"/>
  <c r="D47" i="11" l="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45" i="11" l="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<sst xmlns="http://schemas.openxmlformats.org/spreadsheetml/2006/main" count="559" uniqueCount="477">
  <si>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</si>
  <si>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</si>
  <si>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</si>
  <si>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</si>
  <si>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</si>
  <si>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</si>
  <si>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</si>
  <si>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</si>
  <si>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</si>
  <si>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</si>
  <si>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</si>
  <si>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</si>
  <si>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</si>
  <si>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</si>
  <si>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</si>
  <si>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</si>
  <si>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</si>
  <si>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</si>
  <si>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</si>
  <si>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</si>
  <si>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</si>
  <si>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</si>
  <si>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</si>
  <si>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</si>
  <si>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</si>
  <si>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</si>
  <si>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</si>
  <si>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</si>
  <si>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</si>
  <si>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</si>
  <si>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</si>
  <si>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</si>
  <si>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</si>
  <si>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</si>
  <si>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</si>
  <si>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</si>
  <si>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</si>
  <si>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</si>
  <si>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</si>
  <si>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</si>
  <si>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</si>
  <si>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</si>
  <si>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</si>
  <si>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</si>
  <si>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</si>
  <si>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</si>
  <si>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</si>
  <si>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</si>
  <si>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</si>
  <si>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</si>
  <si>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</si>
  <si>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</si>
  <si>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</si>
  <si>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</si>
  <si>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</si>
  <si>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</si>
  <si>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</si>
  <si>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</si>
  <si>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</si>
  <si>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</si>
  <si>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</si>
  <si>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</si>
  <si>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</si>
  <si>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</si>
  <si>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</si>
  <si>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</si>
  <si>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</si>
  <si>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</si>
  <si>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</si>
  <si>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</si>
  <si>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</si>
  <si>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</si>
  <si>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</si>
  <si>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</si>
  <si>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</si>
  <si>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</si>
  <si>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</si>
  <si>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</si>
  <si>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</si>
  <si>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</si>
  <si>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</si>
  <si>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</si>
  <si>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</si>
  <si>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</si>
  <si>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</si>
  <si>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</si>
  <si>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</si>
  <si>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</si>
  <si>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</si>
  <si>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</si>
  <si>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</si>
  <si>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</si>
  <si>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</si>
  <si>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</si>
  <si>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</si>
  <si>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</si>
  <si>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</si>
  <si>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</si>
  <si>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</si>
  <si>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</si>
  <si>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</si>
  <si>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</si>
  <si>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</si>
  <si>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</si>
  <si>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</si>
  <si>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</si>
  <si>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</si>
  <si>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</si>
  <si>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</si>
  <si>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</si>
  <si>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</si>
  <si>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</si>
  <si>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</si>
  <si>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</si>
  <si>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</si>
  <si>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</si>
  <si>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</si>
  <si>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</si>
  <si>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</si>
  <si>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</si>
  <si>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</si>
  <si>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</si>
  <si>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</si>
  <si>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</si>
  <si>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</si>
  <si>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</si>
  <si>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</si>
  <si>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</si>
  <si>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</si>
  <si>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</si>
  <si>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</si>
  <si>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</si>
  <si>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</si>
  <si>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</si>
  <si>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</si>
  <si>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</si>
  <si>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</si>
  <si>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</si>
  <si>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</si>
  <si>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</si>
  <si>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</si>
  <si>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</si>
  <si>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</si>
  <si>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</si>
  <si>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</si>
  <si>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봄스튜디오
석남1동457-12
(576-6767)
1장 300</t>
    <phoneticPr fontId="2" type="noConversion"/>
  </si>
  <si>
    <t>쌍마가든
가좌동114-2
(582-8149)
8,000</t>
    <phoneticPr fontId="2" type="noConversion"/>
  </si>
  <si>
    <t>사이버메카pc클럽
신현동278-8
(583-9731)
1,000</t>
    <phoneticPr fontId="2" type="noConversion"/>
  </si>
  <si>
    <t>구수옥설렁탕
심곡동799-20
(563-9441)
8,000</t>
    <phoneticPr fontId="2" type="noConversion"/>
  </si>
  <si>
    <t>린스포츠센터
청라라임로 85
(562-7171)
7,000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</si>
  <si>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</si>
  <si>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</si>
  <si>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스타PC
석남동456-6
1,000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</si>
  <si>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</si>
  <si>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</si>
  <si>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촌장골
서곶로296
(562-4343)
250g 18,000</t>
    <phoneticPr fontId="2" type="noConversion"/>
  </si>
  <si>
    <t>이비가짬뽕
심곡동278-9
(566-7484)
6,000</t>
    <phoneticPr fontId="2" type="noConversion"/>
  </si>
  <si>
    <t>이비가짬뽕
심곡동278-9
(566-7484)
8,000</t>
    <phoneticPr fontId="2" type="noConversion"/>
  </si>
  <si>
    <t>BBQ
연희동684-14
(565-0079)
16,000</t>
    <phoneticPr fontId="2" type="noConversion"/>
  </si>
  <si>
    <t>서곶볼링센터
심곡동 248-10
(569-2299)
3,500</t>
    <phoneticPr fontId="2" type="noConversion"/>
  </si>
  <si>
    <t>서광골프연습장
연희동700-2
(561-8314)
1개월 170,000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</si>
  <si>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</si>
  <si>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</si>
  <si>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촌장골
서곶로296
(562-4343)
180g 14,000</t>
    <phoneticPr fontId="2" type="noConversion"/>
  </si>
  <si>
    <t>김송정머리터
심곡동251-7
(562-9280)
12,000</t>
    <phoneticPr fontId="2" type="noConversion"/>
  </si>
  <si>
    <t>청라지구</t>
    <phoneticPr fontId="2" type="noConversion"/>
  </si>
  <si>
    <t>서구 개인서비스요금</t>
    <phoneticPr fontId="2" type="noConversion"/>
  </si>
  <si>
    <t>강남식당
석남동457-1
(581-2797)
6,000</t>
    <phoneticPr fontId="2" type="noConversion"/>
  </si>
  <si>
    <t>김밥브라더스
석남동456-6
(577-2232)
4,500</t>
    <phoneticPr fontId="2" type="noConversion"/>
  </si>
  <si>
    <t>강남식당
석남동457-1
(581-2797)
6,000</t>
    <phoneticPr fontId="2" type="noConversion"/>
  </si>
  <si>
    <t>능이버섯백숙
석남동529-28
(575-9124)
12,000</t>
    <phoneticPr fontId="2" type="noConversion"/>
  </si>
  <si>
    <t>김밥브라더스
석남동456-6
(577-2232)
5,000</t>
    <phoneticPr fontId="2" type="noConversion"/>
  </si>
  <si>
    <t>김밥브라더스
석남동456-6
(577-2232)
5,000</t>
    <phoneticPr fontId="2" type="noConversion"/>
  </si>
  <si>
    <t>갈비청
석남동579-3
(575-8892)
8,000</t>
    <phoneticPr fontId="2" type="noConversion"/>
  </si>
  <si>
    <t>갈비청
석남동579-3
(575-8892)
15,000</t>
    <phoneticPr fontId="2" type="noConversion"/>
  </si>
  <si>
    <t>갈비청
석남동579-3
(575-8892)
9,900</t>
    <phoneticPr fontId="2" type="noConversion"/>
  </si>
  <si>
    <t>강남식당
석남동457-1
(581-2797)
12,000</t>
    <phoneticPr fontId="2" type="noConversion"/>
  </si>
  <si>
    <t>짜장이 좋아
석남동479-8
(201-7855)
3,000</t>
    <phoneticPr fontId="2" type="noConversion"/>
  </si>
  <si>
    <t>짜장이 좋아
석남동479-8
(201-7855)
4,000</t>
    <phoneticPr fontId="2" type="noConversion"/>
  </si>
  <si>
    <t>짜장이 좋아
석남동479-8
(201-7855)
8,000</t>
    <phoneticPr fontId="2" type="noConversion"/>
  </si>
  <si>
    <t>바다회포차
석남동513
(581-0878)
12,000</t>
    <phoneticPr fontId="2" type="noConversion"/>
  </si>
  <si>
    <t>BHC
석남동534-46
(572-1226)
15,000</t>
    <phoneticPr fontId="2" type="noConversion"/>
  </si>
  <si>
    <t>롯데리아
가정로 370
(578-5968
3,500</t>
    <phoneticPr fontId="2" type="noConversion"/>
  </si>
  <si>
    <t>피자스쿨
석남동454-22
(576-1010)
7,000</t>
    <phoneticPr fontId="2" type="noConversion"/>
  </si>
  <si>
    <t>김밥브라더스
석남동456-6
(577-2232)
4,500</t>
    <phoneticPr fontId="2" type="noConversion"/>
  </si>
  <si>
    <t>김밥브라더스
석남동456-6
(577-2232)
3,000</t>
    <phoneticPr fontId="2" type="noConversion"/>
  </si>
  <si>
    <t>김밥브라더스
석남동456-6
(577-2232)
1,500</t>
    <phoneticPr fontId="2" type="noConversion"/>
  </si>
  <si>
    <t>더로드
석남동454-3
(208-0007)
2,000</t>
    <phoneticPr fontId="2" type="noConversion"/>
  </si>
  <si>
    <t>더로드
석남동454-3
(208-0007)
3,500</t>
    <phoneticPr fontId="2" type="noConversion"/>
  </si>
  <si>
    <t>하얀세탁소
석남동515-10
(577-0286)
1벌 7,000</t>
    <phoneticPr fontId="2" type="noConversion"/>
  </si>
  <si>
    <t>하얀세탁소
석남동515-10
(577-0286)
1벌 4,000</t>
    <phoneticPr fontId="2" type="noConversion"/>
  </si>
  <si>
    <t>석남동우체국
석남동 456-7
(572-2155)
7,500</t>
    <phoneticPr fontId="2" type="noConversion"/>
  </si>
  <si>
    <t>하늘당구클럽
석남동582-16
(572-9752)
1시간 6,000</t>
    <phoneticPr fontId="2" type="noConversion"/>
  </si>
  <si>
    <t>화인노래방
석남동 511-3
(574-1331)
30,000</t>
    <phoneticPr fontId="2" type="noConversion"/>
  </si>
  <si>
    <t>봄스튜디오
석남1동457-12
(576-6767)
1조 13,000</t>
    <phoneticPr fontId="2" type="noConversion"/>
  </si>
  <si>
    <t>체인지헤어
석남동456-6
(576-2170)
10,000</t>
    <phoneticPr fontId="2" type="noConversion"/>
  </si>
  <si>
    <t>체인지헤어
석남동456-6
(576-2170)
12,000</t>
    <phoneticPr fontId="2" type="noConversion"/>
  </si>
  <si>
    <t>보석사우나
석남동517
(576-6601)
7,000</t>
    <phoneticPr fontId="2" type="noConversion"/>
  </si>
  <si>
    <t>보석사우나
석남동517
(576-6601)
8,000</t>
    <phoneticPr fontId="2" type="noConversion"/>
  </si>
  <si>
    <t>생고기어게인
신현동303
(576-5882)
1인분 6,500</t>
    <phoneticPr fontId="2" type="noConversion"/>
  </si>
  <si>
    <t>밥맛나는 세상
신현동303
(577-6980)
5,500</t>
    <phoneticPr fontId="2" type="noConversion"/>
  </si>
  <si>
    <t>밥맛나는 세상
신현동303
(577-6980)
6,000</t>
    <phoneticPr fontId="2" type="noConversion"/>
  </si>
  <si>
    <t>오성식당
신현동83-12
(581-0951)
9,000</t>
    <phoneticPr fontId="2" type="noConversion"/>
  </si>
  <si>
    <t>가정옥
가정로52번길 3
(583-6783)
13,000</t>
    <phoneticPr fontId="2" type="noConversion"/>
  </si>
  <si>
    <t>밥맛나는 세상
신현동303
(577-6980)
5,500</t>
    <phoneticPr fontId="2" type="noConversion"/>
  </si>
  <si>
    <t>밥맛나는 세상
신현동303
(577-6980)
5,500</t>
    <phoneticPr fontId="2" type="noConversion"/>
  </si>
  <si>
    <t>밥맛나는 세상
신현동303
(577-6980)
6,000</t>
    <phoneticPr fontId="2" type="noConversion"/>
  </si>
  <si>
    <t>오성식당
신현동83-12
(581-0951)
11,900 / 150g</t>
    <phoneticPr fontId="2" type="noConversion"/>
  </si>
  <si>
    <t>태백숯불갈비
신현동290-35
(582-8242)
11,000 / 250g</t>
    <phoneticPr fontId="2" type="noConversion"/>
  </si>
  <si>
    <t>장터삼겹살
신현동 140-49
(581-9233)
180g 7,000</t>
    <phoneticPr fontId="2" type="noConversion"/>
  </si>
  <si>
    <t>고구려짬뽕
신현동259-8
(575-8882)
5,000</t>
    <phoneticPr fontId="2" type="noConversion"/>
  </si>
  <si>
    <t>고구려짬뽕
신현동259-8
(575-8882)
7,000</t>
    <phoneticPr fontId="2" type="noConversion"/>
  </si>
  <si>
    <t>고구려짬뽕
신현동259-8
(575-8882)
15,000</t>
    <phoneticPr fontId="2" type="noConversion"/>
  </si>
  <si>
    <t>도심속바다
가정로 227
(571-2232)
10,000</t>
    <phoneticPr fontId="2" type="noConversion"/>
  </si>
  <si>
    <t>처갓집
신현동 279-5
(578-7730)
15,000</t>
    <phoneticPr fontId="2" type="noConversion"/>
  </si>
  <si>
    <t>롯데리아
가정로 370
(577-5968)
3,500</t>
    <phoneticPr fontId="2" type="noConversion"/>
  </si>
  <si>
    <t>시카고피자
신현동303
(572-6653)
14,900</t>
    <phoneticPr fontId="2" type="noConversion"/>
  </si>
  <si>
    <t>밥맛나는 세상
신현동303
(577-6980)
5,500</t>
    <phoneticPr fontId="2" type="noConversion"/>
  </si>
  <si>
    <t>밥맛나는 세상
신현동303
(577-6980)
3,500</t>
    <phoneticPr fontId="2" type="noConversion"/>
  </si>
  <si>
    <t>밥맛나는 세상
신현동303
(577-6980)
2,000</t>
    <phoneticPr fontId="2" type="noConversion"/>
  </si>
  <si>
    <t>신현세탁소
신현동279-4
(572-3534)
7,000</t>
    <phoneticPr fontId="2" type="noConversion"/>
  </si>
  <si>
    <t>신현세탁소
신현동279-4
(572-3534)
6,000</t>
    <phoneticPr fontId="2" type="noConversion"/>
  </si>
  <si>
    <t>GS25 
신현동 293-39
(573-0335)
5,500</t>
    <phoneticPr fontId="2" type="noConversion"/>
  </si>
  <si>
    <t>서경볼링장
신현동 272-1
(582-6262)
3,600</t>
    <phoneticPr fontId="2" type="noConversion"/>
  </si>
  <si>
    <t>당구매니아
신현동 272-2
(577-0172)
9,000</t>
    <phoneticPr fontId="2" type="noConversion"/>
  </si>
  <si>
    <t>슈퍼노래방
가정로 360-2
(573-0006)
30,000</t>
    <phoneticPr fontId="2" type="noConversion"/>
  </si>
  <si>
    <t>신현사진관
가정로380번길 4
(571-3355)
15,000</t>
    <phoneticPr fontId="2" type="noConversion"/>
  </si>
  <si>
    <t>신현사진관
가정로380번길 4
(571-3355)
400</t>
    <phoneticPr fontId="2" type="noConversion"/>
  </si>
  <si>
    <t>블랙헤어
신현동 303
(571-2023)
12,000</t>
    <phoneticPr fontId="2" type="noConversion"/>
  </si>
  <si>
    <t>블랙헤어
신현동 303
(571-2023)
15,000</t>
    <phoneticPr fontId="2" type="noConversion"/>
  </si>
  <si>
    <t>백두산불가마사우나
신현동 152-46
(578-7715)
7,000</t>
    <phoneticPr fontId="2" type="noConversion"/>
  </si>
  <si>
    <t>백두산불가마사우나
신현동 152-46
(578-7715)
8,000</t>
    <phoneticPr fontId="2" type="noConversion"/>
  </si>
  <si>
    <t>두리문
석남2동 537
(574-2474)
8,000</t>
    <phoneticPr fontId="2" type="noConversion"/>
  </si>
  <si>
    <t>미락김밥
석남2동 586-4
(579-6969)
6,000</t>
    <phoneticPr fontId="2" type="noConversion"/>
  </si>
  <si>
    <t>토박이
석남2동 588-9
(578-9992)
6,000</t>
    <phoneticPr fontId="2" type="noConversion"/>
  </si>
  <si>
    <t>토박이
석남2동 588-9
(578-9992)
6,500</t>
    <phoneticPr fontId="2" type="noConversion"/>
  </si>
  <si>
    <t>시골한방삼계탕
석남동 522-13
(576-6462)
11,000</t>
    <phoneticPr fontId="2" type="noConversion"/>
  </si>
  <si>
    <t>미락김밥
석남2동 586-4
(579-6969)
5,000</t>
    <phoneticPr fontId="2" type="noConversion"/>
  </si>
  <si>
    <t>미락김밥
석남2동 586-4
(579-6969)
7,000</t>
    <phoneticPr fontId="2" type="noConversion"/>
  </si>
  <si>
    <t>토박이
석남2동 588-9
(578-9992)
29,000 / 300g</t>
    <phoneticPr fontId="2" type="noConversion"/>
  </si>
  <si>
    <t>토박이
석남2동 588-9
(578-9992)
14,000 / 280g</t>
    <phoneticPr fontId="2" type="noConversion"/>
  </si>
  <si>
    <t>토박이
석남2동 588-9
(578-9992)
14,000 / 180g</t>
    <phoneticPr fontId="2" type="noConversion"/>
  </si>
  <si>
    <t>식객짬뽕
석남2동 579-9
(574-3159)
4,000</t>
    <phoneticPr fontId="2" type="noConversion"/>
  </si>
  <si>
    <t>식객짬뽕
석남2동 579-9
(574-3159)
6,000</t>
    <phoneticPr fontId="2" type="noConversion"/>
  </si>
  <si>
    <t>식객짬뽕
석남2동 579-9
(574-3159)
12,000</t>
    <phoneticPr fontId="2" type="noConversion"/>
  </si>
  <si>
    <t>미락김밥
석남2동 586-4
(579-6969)
6,000</t>
    <phoneticPr fontId="2" type="noConversion"/>
  </si>
  <si>
    <t>용궁횟집
석남2동 533-39
(577-5862)
10,000</t>
    <phoneticPr fontId="2" type="noConversion"/>
  </si>
  <si>
    <t>부어치킨
석남2동 586-3
(581-4001)
10,000</t>
    <phoneticPr fontId="2" type="noConversion"/>
  </si>
  <si>
    <t>롯데리아
석남2동537-9
(579-8060)
3,500</t>
    <phoneticPr fontId="2" type="noConversion"/>
  </si>
  <si>
    <t>59쌀피자
석남2동537-10
(579-5559)
7,900</t>
    <phoneticPr fontId="2" type="noConversion"/>
  </si>
  <si>
    <t>미락김밥
석남2동 586-4
(579-6969)
5,000</t>
    <phoneticPr fontId="2" type="noConversion"/>
  </si>
  <si>
    <t>미락김밥
석남2동 586-4
(579-6969)
3,000</t>
    <phoneticPr fontId="2" type="noConversion"/>
  </si>
  <si>
    <t>미락김밥
석남2동 586-4
(579-6969)
1,500</t>
    <phoneticPr fontId="2" type="noConversion"/>
  </si>
  <si>
    <t>이디야커피
석남2동538-43
(583-2224)
2,800</t>
    <phoneticPr fontId="2" type="noConversion"/>
  </si>
  <si>
    <t>이디야커피
석남2동538-43
(583-2224)
3,200</t>
    <phoneticPr fontId="2" type="noConversion"/>
  </si>
  <si>
    <t>효정세탁소
석남2동 584-40
(574-4824)
7,000</t>
    <phoneticPr fontId="2" type="noConversion"/>
  </si>
  <si>
    <t>효정세탁소
석남2동 584-40
(574-4824)
4,000</t>
    <phoneticPr fontId="2" type="noConversion"/>
  </si>
  <si>
    <t>GS25
석남동 576-1
(572-1944)
5,500</t>
    <phoneticPr fontId="2" type="noConversion"/>
  </si>
  <si>
    <t>거북당구클럽
석남2동 541-26
(578-3456)
7,200</t>
    <phoneticPr fontId="2" type="noConversion"/>
  </si>
  <si>
    <t>아시안노래방
석남2동 541-26
30000</t>
    <phoneticPr fontId="2" type="noConversion"/>
  </si>
  <si>
    <t>스타일PC방
석남2동 575
1,000</t>
    <phoneticPr fontId="2" type="noConversion"/>
  </si>
  <si>
    <t>스튜디오 큐
석남동 199-134
(572-1412)
15,000</t>
    <phoneticPr fontId="2" type="noConversion"/>
  </si>
  <si>
    <t>스튜디오 큐
석남동 199-134
(572-1412)
400</t>
    <phoneticPr fontId="2" type="noConversion"/>
  </si>
  <si>
    <t>블루클럽
석남2동 583-47
(577-4517)
8,000</t>
    <phoneticPr fontId="2" type="noConversion"/>
  </si>
  <si>
    <t>씨저스헤어
석남2동 586-4
(575-9063)
12,000</t>
    <phoneticPr fontId="2" type="noConversion"/>
  </si>
  <si>
    <t>정원해수피아
석남동579-7
(583-7880)
7,000</t>
    <phoneticPr fontId="2" type="noConversion"/>
  </si>
  <si>
    <t>정원해수피아
석남동579-7
(583-7880)
8,000</t>
    <phoneticPr fontId="2" type="noConversion"/>
  </si>
  <si>
    <t>서구 개인서비스요금(5월)</t>
    <phoneticPr fontId="2" type="noConversion"/>
  </si>
  <si>
    <t>가촌
가좌동129-37
(583-7664)
8,000</t>
    <phoneticPr fontId="2" type="noConversion"/>
  </si>
  <si>
    <t>토마토24
가좌동122-2
(574-9592)
4,000</t>
    <phoneticPr fontId="2" type="noConversion"/>
  </si>
  <si>
    <t>토마토24
가좌동122-2
(574-9592)
4,500</t>
    <phoneticPr fontId="2" type="noConversion"/>
  </si>
  <si>
    <t>약선삼계탕
가좌동 143-91
(575-5204)
11,000</t>
    <phoneticPr fontId="2" type="noConversion"/>
  </si>
  <si>
    <t>토마토24
가좌동122-2
(574-9592)
5,000</t>
    <phoneticPr fontId="2" type="noConversion"/>
  </si>
  <si>
    <t>쌍마가든
가좌동114-2
(582-8149)
10,000</t>
    <phoneticPr fontId="2" type="noConversion"/>
  </si>
  <si>
    <t>쌍마가든
가좌동114-2
(582-8149)
180g 10,000</t>
    <phoneticPr fontId="2" type="noConversion"/>
  </si>
  <si>
    <t>고기가
가좌동30-25
(574-5580)
10,900 / 200g</t>
    <phoneticPr fontId="2" type="noConversion"/>
  </si>
  <si>
    <t>고기가
가좌동30-25
(574-5580)
9,900 / 150g</t>
    <phoneticPr fontId="2" type="noConversion"/>
  </si>
  <si>
    <t>양자강
가좌동 122-2
(582-1003)
5,000</t>
    <phoneticPr fontId="2" type="noConversion"/>
  </si>
  <si>
    <t>양자강
가좌동 122-2
(582-1003)
6,000</t>
    <phoneticPr fontId="2" type="noConversion"/>
  </si>
  <si>
    <t>양자강
가좌동 122-2
(582-1003)
17,000</t>
    <phoneticPr fontId="2" type="noConversion"/>
  </si>
  <si>
    <t>토마토24
가좌동122-2
(574-9592)
5,000</t>
    <phoneticPr fontId="2" type="noConversion"/>
  </si>
  <si>
    <t>무창포날라리
가좌동 147-2
(582-8181)
10,000</t>
    <phoneticPr fontId="2" type="noConversion"/>
  </si>
  <si>
    <t>처갓집
가좌동 142-45
(582-0099)
15,000</t>
    <phoneticPr fontId="2" type="noConversion"/>
  </si>
  <si>
    <t>롯데리아
가좌동 118
(576-4222)
3,500</t>
    <phoneticPr fontId="2" type="noConversion"/>
  </si>
  <si>
    <t>59쌀피자
가좌동 122-4
(582-0059)
7,900</t>
    <phoneticPr fontId="2" type="noConversion"/>
  </si>
  <si>
    <t>토마토24
가좌동122-2
(574-9592)
4,500</t>
    <phoneticPr fontId="2" type="noConversion"/>
  </si>
  <si>
    <t>토마토24
가좌동122-2
(574-9592)
2,500</t>
    <phoneticPr fontId="2" type="noConversion"/>
  </si>
  <si>
    <t>토마토24
가좌동122-2
(574-9592)
1,500</t>
    <phoneticPr fontId="2" type="noConversion"/>
  </si>
  <si>
    <t>카페베네
가좌동129-34
(584-8422)
4,100</t>
    <phoneticPr fontId="2" type="noConversion"/>
  </si>
  <si>
    <t>카페베네
가좌동129-34
(584-8422)
4,000</t>
    <phoneticPr fontId="2" type="noConversion"/>
  </si>
  <si>
    <t>클리닝월드
가좌동 122-2
(577-3588)
4,500</t>
    <phoneticPr fontId="2" type="noConversion"/>
  </si>
  <si>
    <t>클리닝월드
가좌동 122-2
(577-3588)
3,000</t>
    <phoneticPr fontId="2" type="noConversion"/>
  </si>
  <si>
    <t>가좌2동 우체국
가좌동 12
(575-2005)
7,500</t>
    <phoneticPr fontId="2" type="noConversion"/>
  </si>
  <si>
    <t>천마볼링장
가좌동 72-1
(573-0573)
3,500</t>
    <phoneticPr fontId="2" type="noConversion"/>
  </si>
  <si>
    <t>스타당구클럽
가좌동 129-37
(573-5401)
7,000</t>
    <phoneticPr fontId="2" type="noConversion"/>
  </si>
  <si>
    <t>영풍노래방
가좌동 30-49
(561-1692)
30,000</t>
    <phoneticPr fontId="2" type="noConversion"/>
  </si>
  <si>
    <t>헤라PC방
가좌동 30-49
1,200</t>
    <phoneticPr fontId="2" type="noConversion"/>
  </si>
  <si>
    <t>현대포토
가좌동 122-2
(577-9543)
13,000</t>
    <phoneticPr fontId="2" type="noConversion"/>
  </si>
  <si>
    <t>현대포토
가좌동 122-2
(577-9543)
1장 300</t>
    <phoneticPr fontId="2" type="noConversion"/>
  </si>
  <si>
    <t>블루클럽
가좌동 129-34
(577-5052)
8,000</t>
    <phoneticPr fontId="2" type="noConversion"/>
  </si>
  <si>
    <t>토리헤어
가좌동122-8
(584-5477)
10,000</t>
    <phoneticPr fontId="2" type="noConversion"/>
  </si>
  <si>
    <t>해수워터피아
가좌동173-170
(577-3600)
8,000</t>
    <phoneticPr fontId="2" type="noConversion"/>
  </si>
  <si>
    <t>해수워터피아
가좌동173-170
(577-3600)
9,000</t>
    <phoneticPr fontId="2" type="noConversion"/>
  </si>
  <si>
    <t>장수골
심곡동 344-9
(561-1500)
12,000</t>
    <phoneticPr fontId="2" type="noConversion"/>
  </si>
  <si>
    <t>촌장골
서곶로296
(562-4343)
150g/1인분 15,000</t>
    <phoneticPr fontId="2" type="noConversion"/>
  </si>
  <si>
    <t>촌장골
서곶로296
(562-4343)
300g 32,000</t>
    <phoneticPr fontId="2" type="noConversion"/>
  </si>
  <si>
    <t>이비가짬뽕
심곡동278-9
(566-7484)
1접시 12,000</t>
    <phoneticPr fontId="2" type="noConversion"/>
  </si>
  <si>
    <t>운남매
심곡동 254-4
(529-5558)
8,000</t>
    <phoneticPr fontId="2" type="noConversion"/>
  </si>
  <si>
    <t>롯데리아
서곶로 289
(561-1695)
3,500</t>
    <phoneticPr fontId="2" type="noConversion"/>
  </si>
  <si>
    <t>피자에땅
심곡동 324-1
(525-3651)
15,900</t>
    <phoneticPr fontId="2" type="noConversion"/>
  </si>
  <si>
    <t>OK김밥나라
심곡동246
(568-7890)
3,000</t>
    <phoneticPr fontId="2" type="noConversion"/>
  </si>
  <si>
    <t>OK김밥나라
심곡동246
(568-7890)
2,000</t>
    <phoneticPr fontId="2" type="noConversion"/>
  </si>
  <si>
    <t>루앤비
심곡동 246
(563-8737)
2,000</t>
    <phoneticPr fontId="2" type="noConversion"/>
  </si>
  <si>
    <t>루앤비
심곡동 246
(563-8737)
3,000</t>
    <phoneticPr fontId="2" type="noConversion"/>
  </si>
  <si>
    <t>스피드세탁
심곡동 253-9     (565-5411)
4,000</t>
    <phoneticPr fontId="2" type="noConversion"/>
  </si>
  <si>
    <t>스피드세탁
심곡동 253-9     (565-5411)
7,000</t>
    <phoneticPr fontId="2" type="noConversion"/>
  </si>
  <si>
    <t>서인천우체국
심곡동278-7
(590-9120)
7,500</t>
    <phoneticPr fontId="2" type="noConversion"/>
  </si>
  <si>
    <t>날마다당구클럽
심곡동 256-4
9,000</t>
    <phoneticPr fontId="2" type="noConversion"/>
  </si>
  <si>
    <t>엄지노래방
심곡동280-1
(561-6636)
30,000</t>
    <phoneticPr fontId="2" type="noConversion"/>
  </si>
  <si>
    <t>로밍pc카페
심곡동 256-4
1,000</t>
    <phoneticPr fontId="2" type="noConversion"/>
  </si>
  <si>
    <t>롯데시네마
연희동 378
(1544-8855)
10,000</t>
    <phoneticPr fontId="2" type="noConversion"/>
  </si>
  <si>
    <t>포토픽스
심곡동247-2
(567-5547)
20,000</t>
    <phoneticPr fontId="2" type="noConversion"/>
  </si>
  <si>
    <t>포토픽스
심곡동247-2
(567-5547)
400</t>
    <phoneticPr fontId="2" type="noConversion"/>
  </si>
  <si>
    <t>연호텔
심곡동 246-11
(561-4324)
40,000</t>
    <phoneticPr fontId="2" type="noConversion"/>
  </si>
  <si>
    <t>가우디모텔
심곡동 246-11
(590-9500)
40,000</t>
    <phoneticPr fontId="2" type="noConversion"/>
  </si>
  <si>
    <t>종가집
검단로 505
(562-0621)
8,000</t>
    <phoneticPr fontId="2" type="noConversion"/>
  </si>
  <si>
    <t>육쌈냉면
검단로 504
(567-6392)
6,500</t>
    <phoneticPr fontId="2" type="noConversion"/>
  </si>
  <si>
    <t>육쌈냉면
검단로 504
(567-6392)
6,500</t>
    <phoneticPr fontId="2" type="noConversion"/>
  </si>
  <si>
    <t>종가집
검단로 505
(562-0621)
11,000</t>
    <phoneticPr fontId="2" type="noConversion"/>
  </si>
  <si>
    <t>갯벌낙지골
완정로 143, 2층
(569-2332)
15,000</t>
    <phoneticPr fontId="2" type="noConversion"/>
  </si>
  <si>
    <t>육사돈
완정로 46
(561-2248)
7,000</t>
    <phoneticPr fontId="2" type="noConversion"/>
  </si>
  <si>
    <t>육사돈
완정로 46
(561-2248)
5,000</t>
    <phoneticPr fontId="2" type="noConversion"/>
  </si>
  <si>
    <t>나무꾼이야기
완정로 143
(565-3325)
160g 12,000</t>
    <phoneticPr fontId="2" type="noConversion"/>
  </si>
  <si>
    <t>육사돈
완정로 46
(561-2248)
250g/1인분 25,000</t>
    <phoneticPr fontId="2" type="noConversion"/>
  </si>
  <si>
    <t>육사돈
완정로 46
(561-2248)
250g/1인분 13,000</t>
    <phoneticPr fontId="2" type="noConversion"/>
  </si>
  <si>
    <t>미화각
봉수대로1440번안길
28-3
(565-1911)
5,000</t>
    <phoneticPr fontId="2" type="noConversion"/>
  </si>
  <si>
    <t>미화각
봉수대로1440번안길
28-3
(565-1911)
6,000</t>
    <phoneticPr fontId="2" type="noConversion"/>
  </si>
  <si>
    <t>미화각
봉수대로1440번안길
28-3
(565-1911)
20,000</t>
    <phoneticPr fontId="2" type="noConversion"/>
  </si>
  <si>
    <t>산수
검단로487번길 27
(562-1366)
7,000</t>
    <phoneticPr fontId="2" type="noConversion"/>
  </si>
  <si>
    <t>대박횟집
완정로 148
(566-1232)
13,000</t>
    <phoneticPr fontId="2" type="noConversion"/>
  </si>
  <si>
    <t>부어치킨
검단로 505
(566-7978)
11.000</t>
    <phoneticPr fontId="2" type="noConversion"/>
  </si>
  <si>
    <t>대니버거
완정로 13
(568-4417)
4,600</t>
    <phoneticPr fontId="2" type="noConversion"/>
  </si>
  <si>
    <t>59쌀피자
완정로64번길 44
(567-8259)
7,900</t>
    <phoneticPr fontId="2" type="noConversion"/>
  </si>
  <si>
    <t>권오길손국수
검단로 789
(564-7541)
7,000</t>
    <phoneticPr fontId="2" type="noConversion"/>
  </si>
  <si>
    <t>김밥사랑
완정로 198
(563-3757)
3,000</t>
    <phoneticPr fontId="2" type="noConversion"/>
  </si>
  <si>
    <t>김밥사랑
완정로 198
(563-3757)
2,000</t>
    <phoneticPr fontId="2" type="noConversion"/>
  </si>
  <si>
    <t>CARIS
완정로8번길 29
(569-1485)
2,500</t>
    <phoneticPr fontId="2" type="noConversion"/>
  </si>
  <si>
    <t>CARIS
완정로8번길 29
(569-1485)
3,000</t>
    <phoneticPr fontId="2" type="noConversion"/>
  </si>
  <si>
    <t>엄마손명품세탁
완정로92번길 11 
(566-1131) 
7,000</t>
    <phoneticPr fontId="2" type="noConversion"/>
  </si>
  <si>
    <t>엄마손명품세탁
완정로92번길 11 
(566-1131) 
4,000</t>
    <phoneticPr fontId="2" type="noConversion"/>
  </si>
  <si>
    <t>GS25(완정삼거리점)
완정로 19, 111호
(564-6910)
3,500</t>
    <phoneticPr fontId="2" type="noConversion"/>
  </si>
  <si>
    <t>검단복지회관
완정로92번길 18
(561-4116)
5,000</t>
    <phoneticPr fontId="2" type="noConversion"/>
  </si>
  <si>
    <t>검단볼링장
마전동697-6
(561-0280)
2,800</t>
    <phoneticPr fontId="2" type="noConversion"/>
  </si>
  <si>
    <t>토비스스크린골프
완정로 19, 4층
(567-6883)
80,000</t>
    <phoneticPr fontId="2" type="noConversion"/>
  </si>
  <si>
    <t>SBS당구장
완정로 18, 4층
(569-3949)
9,000</t>
    <phoneticPr fontId="2" type="noConversion"/>
  </si>
  <si>
    <t>초콜릿노래연습장
검단로 488
(563-3163)
30,000</t>
    <phoneticPr fontId="2" type="noConversion"/>
  </si>
  <si>
    <t>롯데시네마
완정로 163
(1544-8855)
10,000</t>
    <phoneticPr fontId="2" type="noConversion"/>
  </si>
  <si>
    <t>검단사진관
검단로487번길 6
(562-5779)
8장 1조 13,000</t>
    <phoneticPr fontId="2" type="noConversion"/>
  </si>
  <si>
    <t>러브버드호텔
완정로 152
(568-8834)
평일 45,000
주말 50,000</t>
    <phoneticPr fontId="2" type="noConversion"/>
  </si>
  <si>
    <t>자스민모텔
완정로117번길 33
(562-3237)
40,000</t>
    <phoneticPr fontId="2" type="noConversion"/>
  </si>
  <si>
    <t>힐링헤어
완정로117번길 8
(561-4248)
10,000</t>
    <phoneticPr fontId="2" type="noConversion"/>
  </si>
  <si>
    <t>힐링헤어
완정로117번길 8
(561-4248)
25,000</t>
    <phoneticPr fontId="2" type="noConversion"/>
  </si>
  <si>
    <t>이지24시
불가마사우나
검단로 505
(568-0199)
7,000</t>
    <phoneticPr fontId="2" type="noConversion"/>
  </si>
  <si>
    <t>이지24시
불가마사우나
검단로 505
(568-0199)
7,000</t>
    <phoneticPr fontId="2" type="noConversion"/>
  </si>
  <si>
    <t>신촌설렁탕
석남동523-13
(205-0914)
8,000</t>
    <phoneticPr fontId="2" type="noConversion"/>
  </si>
  <si>
    <t>라임김밥
청라라임로 65
(576-7878)
6,000</t>
    <phoneticPr fontId="2" type="noConversion"/>
  </si>
  <si>
    <t>시골한우시골돼지
청라커낼로260번길
7-1
(566-9228)
5,000</t>
    <phoneticPr fontId="2" type="noConversion"/>
  </si>
  <si>
    <t>한우마당
청라에메랄드로102번길 10
(562-1592)
8,000</t>
    <phoneticPr fontId="2" type="noConversion"/>
  </si>
  <si>
    <t>조박사모시잎
청라커낼로 229-9
(566-0078)
12,000</t>
    <phoneticPr fontId="2" type="noConversion"/>
  </si>
  <si>
    <t>시골한우시골돼지
청라커낼로260번길
7-1
(566-9228)
7,000</t>
    <phoneticPr fontId="2" type="noConversion"/>
  </si>
  <si>
    <t>우사미
청라루비로42번길 5-25
(562-2292)
300g/1인분 15,000</t>
    <phoneticPr fontId="2" type="noConversion"/>
  </si>
  <si>
    <t>시골한우시골돼지
청라커낼로260번길
7-1
(566-9228)
100g/1인분 33,000</t>
    <phoneticPr fontId="2" type="noConversion"/>
  </si>
  <si>
    <t>369수제갈비
청라커낼로223번길 7
(561-8181)
200g 10,000</t>
    <phoneticPr fontId="2" type="noConversion"/>
  </si>
  <si>
    <t>시골한우시골돼지
청라커낼로260번길
7-1
(566-9228)
200g/1인분 18,000</t>
    <phoneticPr fontId="2" type="noConversion"/>
  </si>
  <si>
    <t>짱뽕상회
청라에메랄드로 99
(623-4216)
4,500</t>
    <phoneticPr fontId="2" type="noConversion"/>
  </si>
  <si>
    <t>짱뽕상회
청라에메랄드로 99
(623-4216)
6,500</t>
    <phoneticPr fontId="2" type="noConversion"/>
  </si>
  <si>
    <t>짱뽕상회
청라에메랄드로 99
(623-4216)
14,000</t>
    <phoneticPr fontId="2" type="noConversion"/>
  </si>
  <si>
    <t>삼청동 멸치국수
중봉대로612번길 10-17
(566-3367)
6,900</t>
    <phoneticPr fontId="2" type="noConversion"/>
  </si>
  <si>
    <t>나는바다다
청라루비로42번길 5-27
(569-1414)
10,000</t>
    <phoneticPr fontId="2" type="noConversion"/>
  </si>
  <si>
    <t>쌀통닭
청라커낼로 252
(569-5235)
15,900</t>
    <phoneticPr fontId="2" type="noConversion"/>
  </si>
  <si>
    <t>롯데리아
(홀플러스 인천청라점)
중봉대로 587
(562-0042)
3,500</t>
    <phoneticPr fontId="2" type="noConversion"/>
  </si>
  <si>
    <t>59쌀피자
청라커낼로 225
(566-5954)
7,900</t>
    <phoneticPr fontId="2" type="noConversion"/>
  </si>
  <si>
    <t>삼청동 멸치국수
중봉대로612번길 10-17
(566-3367)
5,500</t>
    <phoneticPr fontId="2" type="noConversion"/>
  </si>
  <si>
    <t>김가네
중봉대로 610-117
(561-9401)
3,500</t>
    <phoneticPr fontId="2" type="noConversion"/>
  </si>
  <si>
    <t>삼청동 멸치국수
중봉대로612번길 10-17
(566-3367)
2,500</t>
    <phoneticPr fontId="2" type="noConversion"/>
  </si>
  <si>
    <t>크린토피아 청라점
중봉대로 587
(715-6225)
5,600</t>
    <phoneticPr fontId="2" type="noConversion"/>
  </si>
  <si>
    <t>크린토피아 청라점
중봉대로 587
(715-6225)
4,000</t>
    <phoneticPr fontId="2" type="noConversion"/>
  </si>
  <si>
    <t>세븐일레븐
(인천청라린점)
청라라임로 85
(1577-0711)
4,500</t>
    <phoneticPr fontId="2" type="noConversion"/>
  </si>
  <si>
    <t>지젤락볼링장
청라에메랄드로 99
(623-4321)
3,000
(17시 이후 4,500)</t>
    <phoneticPr fontId="2" type="noConversion"/>
  </si>
  <si>
    <t>JM골프클럽
청라에메랄드로102번길 8
(575-0755)
(연습) 80,000
(레슨비) 100,000</t>
    <phoneticPr fontId="2" type="noConversion"/>
  </si>
  <si>
    <t>청라퀸노래방
청라라임로 65
(569-4300)
30,000</t>
    <phoneticPr fontId="2" type="noConversion"/>
  </si>
  <si>
    <t>메가박스 청라
중봉대로 610
(1544-0070)
10,000</t>
    <phoneticPr fontId="2" type="noConversion"/>
  </si>
  <si>
    <t>청라사진관
중봉대로612번길10-17
(568-5687)
1조 9매 13,000</t>
    <phoneticPr fontId="2" type="noConversion"/>
  </si>
  <si>
    <t>청라사진관
중봉대로612번길10-17
(568-5687)
500</t>
    <phoneticPr fontId="2" type="noConversion"/>
  </si>
  <si>
    <t>이가자헤어비스
청라홈플러스점
중봉대로 587
(562-3000)
컷트 20,000</t>
    <phoneticPr fontId="2" type="noConversion"/>
  </si>
  <si>
    <t>이가자헤어비스
청라홈플러스점
중봉대로 587
(562-3000)
일반펌 80,000</t>
    <phoneticPr fontId="2" type="noConversion"/>
  </si>
  <si>
    <t>스파렉스
청라커낼로260번길 15
(561-2244)
1회 9,000</t>
    <phoneticPr fontId="2" type="noConversion"/>
  </si>
  <si>
    <t>스파렉스
청라커낼로260번길 15
(561-2244)
1회 8,000</t>
    <phoneticPr fontId="2" type="noConversion"/>
  </si>
  <si>
    <t>옛고을
원당대로 823-6
(564-5215)
8,000</t>
    <phoneticPr fontId="2" type="noConversion"/>
  </si>
  <si>
    <t>촌장골
서곶로 850
(569-4112)
7,000</t>
    <phoneticPr fontId="2" type="noConversion"/>
  </si>
  <si>
    <t>촌장골
서곶로 850
(569-4112)
8,000</t>
    <phoneticPr fontId="2" type="noConversion"/>
  </si>
  <si>
    <t>촌장골
서곶로 850
(569-4112)
10,000 / 미국산</t>
    <phoneticPr fontId="2" type="noConversion"/>
  </si>
  <si>
    <t>굼터
원당대로 660
(565-9284)
13,000</t>
    <phoneticPr fontId="2" type="noConversion"/>
  </si>
  <si>
    <t>밥사랑
서곶로 744
(567-7977)
6,500</t>
    <phoneticPr fontId="2" type="noConversion"/>
  </si>
  <si>
    <t>촌장골
서곶로 850
(569-4112)
150g 13,000</t>
    <phoneticPr fontId="2" type="noConversion"/>
  </si>
  <si>
    <t>촌장골
서곶로 850
(569-4112)
150g 33,000</t>
    <phoneticPr fontId="2" type="noConversion"/>
  </si>
  <si>
    <t>촌장골
서곶로 850
(569-4112)
250g 14,000</t>
    <phoneticPr fontId="2" type="noConversion"/>
  </si>
  <si>
    <t>와우생고기
고산후로121번안길 6
(562-3766)
250g 13,000</t>
    <phoneticPr fontId="2" type="noConversion"/>
  </si>
  <si>
    <t>양산박
원당대로 671
(564-0599)
현금 2,900
카드 5,000</t>
    <phoneticPr fontId="2" type="noConversion"/>
  </si>
  <si>
    <t>양산박
원당대로 671
(564-0599)
현금 4,500
카드 6,000</t>
    <phoneticPr fontId="2" type="noConversion"/>
  </si>
  <si>
    <t>양산박
원당대로 671
(564-0599)
현금 10,000
카드 20,000</t>
    <phoneticPr fontId="2" type="noConversion"/>
  </si>
  <si>
    <t>녹매돈까스
원당대로 855
(568-4832)
7,000</t>
    <phoneticPr fontId="2" type="noConversion"/>
  </si>
  <si>
    <t>하루스시
청마로 8
(565-0111)
10,000</t>
    <phoneticPr fontId="2" type="noConversion"/>
  </si>
  <si>
    <t>필바든치킨
원당대로 848
(465-9999)
9,500</t>
    <phoneticPr fontId="2" type="noConversion"/>
  </si>
  <si>
    <t>뉴욕버거
서곶로 754
(561-4701)
2,900</t>
    <phoneticPr fontId="2" type="noConversion"/>
  </si>
  <si>
    <t>7번가 피자
청마로51번길 11
(567-0377)
12,500</t>
    <phoneticPr fontId="2" type="noConversion"/>
  </si>
  <si>
    <t>아낙네
서곶로 848
(569-3536)
7,000</t>
    <phoneticPr fontId="2" type="noConversion"/>
  </si>
  <si>
    <t>토마토김밥
원당대로 876
(568-2251)
3,000</t>
    <phoneticPr fontId="2" type="noConversion"/>
  </si>
  <si>
    <t>토마토김밥
원당대로 876
(568-2251)
2,000</t>
    <phoneticPr fontId="2" type="noConversion"/>
  </si>
  <si>
    <t>요거프레소
청마로51번안길 11
(562-3284)
2,500</t>
    <phoneticPr fontId="2" type="noConversion"/>
  </si>
  <si>
    <t>요거프레소
청마로51번안길 11
(562-3284)
3,800</t>
    <phoneticPr fontId="2" type="noConversion"/>
  </si>
  <si>
    <t>고급박사 세탁
고산후로121번길 25 (566-1531)
6,000</t>
    <phoneticPr fontId="2" type="noConversion"/>
  </si>
  <si>
    <t>고급박사 세탁
고산후로121번길 25 (566-1531)
4,000</t>
    <phoneticPr fontId="2" type="noConversion"/>
  </si>
  <si>
    <t>GS25 당하더캐슬점
청마로 94
(563-3693)
3,500</t>
    <phoneticPr fontId="2" type="noConversion"/>
  </si>
  <si>
    <t>오션차일드
서곶로 816
(566-9985)
150,000 
(3세~고등학생 이용 가능, 4회/레슨포함)</t>
    <phoneticPr fontId="2" type="noConversion"/>
  </si>
  <si>
    <t>이글골프아카데미
원당대로840번길 5
(569-0852)
100,000</t>
    <phoneticPr fontId="2" type="noConversion"/>
  </si>
  <si>
    <t>궁노래연습장
청마로167번길 16
(561-2191)
30,000</t>
    <phoneticPr fontId="2" type="noConversion"/>
  </si>
  <si>
    <t>메가박스 검단
서곶로 788
(1544-0070)
10,000</t>
    <phoneticPr fontId="2" type="noConversion"/>
  </si>
  <si>
    <t>오리나무뜰스튜디오
원당대로 854
(562-8579)
8장 15,000</t>
    <phoneticPr fontId="2" type="noConversion"/>
  </si>
  <si>
    <t>오리나무뜰스튜디오
원당대로 854
(562-8579)
300</t>
    <phoneticPr fontId="2" type="noConversion"/>
  </si>
  <si>
    <t>동일관광호텔
원당대로 874
(568-5610)
50,000~60,000</t>
    <phoneticPr fontId="2" type="noConversion"/>
  </si>
  <si>
    <t>탑헤어
청마로51번안길 8
(568-2825)
현금 10,000 
카드 11,000</t>
    <phoneticPr fontId="2" type="noConversion"/>
  </si>
  <si>
    <t>탑헤어
청마로51번안길 8
(568-2825)
일반펌 35,000</t>
    <phoneticPr fontId="2" type="noConversion"/>
  </si>
  <si>
    <t>김밥나라
승학로 574
(563-9133)
6,000</t>
    <phoneticPr fontId="2" type="noConversion"/>
  </si>
  <si>
    <t>함흥면옥
승학로495번길 4-10
(563-5122)
6,500</t>
    <phoneticPr fontId="2" type="noConversion"/>
  </si>
  <si>
    <t xml:space="preserve">육두령
승학로 568
(561-9711)
7,000 </t>
    <phoneticPr fontId="2" type="noConversion"/>
  </si>
  <si>
    <t>그린가든
도요지로 197
(565-7373)
13,000</t>
    <phoneticPr fontId="2" type="noConversion"/>
  </si>
  <si>
    <t xml:space="preserve">소야돈
승학로495번길 14
(563-1680)
6,000 </t>
    <phoneticPr fontId="2" type="noConversion"/>
  </si>
  <si>
    <t xml:space="preserve">육두령
승학로 568
(561-9711)
6,000 </t>
    <phoneticPr fontId="2" type="noConversion"/>
  </si>
  <si>
    <t>육두령
승학로 568
(561-9711)
150g 7,000 / 미국산</t>
    <phoneticPr fontId="2" type="noConversion"/>
  </si>
  <si>
    <t>육두령
승학로 568
(561-9711)
180g 16,000</t>
    <phoneticPr fontId="2" type="noConversion"/>
  </si>
  <si>
    <t>육두령
승학로 568
(561-9711)
250g 12,000</t>
    <phoneticPr fontId="2" type="noConversion"/>
  </si>
  <si>
    <t>그린가든
도요지로 197
(565-7373)
150g 15,000</t>
    <phoneticPr fontId="2" type="noConversion"/>
  </si>
  <si>
    <t>북경
승학로 578
(568-2268)
5,000</t>
    <phoneticPr fontId="2" type="noConversion"/>
  </si>
  <si>
    <t>북경
승학로 578
(568-2268)
6,000</t>
    <phoneticPr fontId="2" type="noConversion"/>
  </si>
  <si>
    <t>북경
승학로 578
(568-2268)
15,000</t>
    <phoneticPr fontId="2" type="noConversion"/>
  </si>
  <si>
    <t>에쿠보키친
승학로 470
(561-2288)
8,000</t>
    <phoneticPr fontId="2" type="noConversion"/>
  </si>
  <si>
    <t>코바코
승학로 577
(565-1141)
8,000</t>
    <phoneticPr fontId="2" type="noConversion"/>
  </si>
  <si>
    <t>또봉이 통닭
검암로30번길 21
(561-5059)
9,900</t>
    <phoneticPr fontId="2" type="noConversion"/>
  </si>
  <si>
    <t>맘스터치
승학로 515
(562-8488)
3,000</t>
    <phoneticPr fontId="2" type="noConversion"/>
  </si>
  <si>
    <t>오구쌀피자
승학로 577
(561-0042)
7,900</t>
    <phoneticPr fontId="2" type="noConversion"/>
  </si>
  <si>
    <t>두손칼국수
승학로 509
(070-8258-5067)
6,000</t>
    <phoneticPr fontId="2" type="noConversion"/>
  </si>
  <si>
    <t xml:space="preserve">정가네김밥나라
승학로483번길 1
(563-7791)
3,000 </t>
    <phoneticPr fontId="2" type="noConversion"/>
  </si>
  <si>
    <t xml:space="preserve">정가네김밥나라
승학로483번길 1
(563-7791)
2,000 </t>
    <phoneticPr fontId="2" type="noConversion"/>
  </si>
  <si>
    <t>이제이커피
검암로20번길 3
(506-7007)
3,000</t>
    <phoneticPr fontId="2" type="noConversion"/>
  </si>
  <si>
    <t>이제이커피
검암로20번길 3
(506-7007)
3,500</t>
    <phoneticPr fontId="2" type="noConversion"/>
  </si>
  <si>
    <t>부성그린세탁
도요지로227번길 20 (562-2761)
6,000</t>
    <phoneticPr fontId="2" type="noConversion"/>
  </si>
  <si>
    <t>부성그린세탁
도요지로227번길 20 (562-2761)
3,000</t>
    <phoneticPr fontId="2" type="noConversion"/>
  </si>
  <si>
    <t>GS25(검암빌리지점)
승학로 470
(566-6742)
3,500</t>
    <phoneticPr fontId="2" type="noConversion"/>
  </si>
  <si>
    <t>서구국민체육센터
승학로 525
(569-7970)
5,000</t>
    <phoneticPr fontId="2" type="noConversion"/>
  </si>
  <si>
    <t>한결스크린골프
승학로495번길 16
(569-3339)
1개월 50,000</t>
    <phoneticPr fontId="2" type="noConversion"/>
  </si>
  <si>
    <t>썬노래연습장
승학로 561
(561-3577)
30,000</t>
    <phoneticPr fontId="2" type="noConversion"/>
  </si>
  <si>
    <t>스튜디오 아이엘
승학로 483
(566-6635)
8장 1조 12,000</t>
    <phoneticPr fontId="2" type="noConversion"/>
  </si>
  <si>
    <t>스튜디오 아이엘
승학로 483
(566-6635)
300</t>
    <phoneticPr fontId="2" type="noConversion"/>
  </si>
  <si>
    <t>수헤어
승학로 466
(070-8809-1172)
12,000</t>
    <phoneticPr fontId="2" type="noConversion"/>
  </si>
  <si>
    <t>수헤어
승학로 466
(070-8809-1172)
일반펌 40,000</t>
    <phoneticPr fontId="2" type="noConversion"/>
  </si>
  <si>
    <t>서해24시
불가마사우나
승학로 498
(564-7210)
7,000</t>
    <phoneticPr fontId="2" type="noConversion"/>
  </si>
  <si>
    <t>서해24시
불가마사우나
승학로 498
(564-7210)
8,000</t>
    <phoneticPr fontId="2" type="noConversion"/>
  </si>
  <si>
    <t>다래커피
청라커낼로 260-15
3,000</t>
    <phoneticPr fontId="2" type="noConversion"/>
  </si>
  <si>
    <t>다래커피
청라커낼로 260-15
4,000</t>
    <phoneticPr fontId="2" type="noConversion"/>
  </si>
  <si>
    <t>한게임당구장
승학로 482
9,000</t>
    <phoneticPr fontId="2" type="noConversion"/>
  </si>
  <si>
    <t>리스당구장
원당대로 860
9,000</t>
    <phoneticPr fontId="2" type="noConversion"/>
  </si>
  <si>
    <t>CL당구클럽
청라커낼로260번길 7-1
10,000</t>
    <phoneticPr fontId="2" type="noConversion"/>
  </si>
  <si>
    <t>샹떼PC방
승학로 577
1,000</t>
    <phoneticPr fontId="2" type="noConversion"/>
  </si>
  <si>
    <t>아이비스PC
완정로 158
1,000</t>
    <phoneticPr fontId="2" type="noConversion"/>
  </si>
  <si>
    <t>아이비스PC
원당대로840번길 5
1,200</t>
    <phoneticPr fontId="2" type="noConversion"/>
  </si>
  <si>
    <t>청라맥스피드PC
청라커낼로 254
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</si>
</sst>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9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3">
          <cell r="D3">
            <v>6944.4444444444443</v>
          </cell>
        </row>
        <row r="9">
          <cell r="D9">
            <v>5722.2222222222226</v>
          </cell>
        </row>
        <row r="10">
          <cell r="D10">
            <v>8611.1111111111113</v>
          </cell>
        </row>
        <row r="11">
          <cell r="D11">
            <v>20988.888888888891</v>
          </cell>
        </row>
        <row r="12">
          <cell r="D12">
            <v>12755.555555555555</v>
          </cell>
        </row>
        <row r="13">
          <cell r="D13">
            <v>11766.666666666666</v>
          </cell>
        </row>
        <row r="14">
          <cell r="D14">
            <v>4611.1111111111113</v>
          </cell>
        </row>
        <row r="15">
          <cell r="D15">
            <v>6055.5555555555557</v>
          </cell>
        </row>
        <row r="16">
          <cell r="D16">
            <v>14833.333333333334</v>
          </cell>
        </row>
        <row r="17">
          <cell r="D17">
            <v>6655.5555555555557</v>
          </cell>
        </row>
        <row r="18">
          <cell r="D18">
            <v>10766.666666666666</v>
          </cell>
        </row>
        <row r="19">
          <cell r="D19">
            <v>14111.111111111111</v>
          </cell>
        </row>
        <row r="20">
          <cell r="D20">
            <v>3488.8888888888887</v>
          </cell>
        </row>
        <row r="21">
          <cell r="D21">
            <v>11322.222222222223</v>
          </cell>
        </row>
        <row r="22">
          <cell r="D22">
            <v>5444.4444444444443</v>
          </cell>
        </row>
        <row r="23">
          <cell r="D23">
            <v>3166.6666666666665</v>
          </cell>
        </row>
        <row r="24">
          <cell r="D24">
            <v>1888.8888888888889</v>
          </cell>
        </row>
        <row r="25">
          <cell r="D25">
            <v>2922.2222222222222</v>
          </cell>
        </row>
        <row r="26">
          <cell r="D26">
            <v>3700</v>
          </cell>
        </row>
        <row r="27">
          <cell r="D27">
            <v>6311.1111111111113</v>
          </cell>
        </row>
        <row r="28">
          <cell r="D28">
            <v>4000</v>
          </cell>
        </row>
        <row r="30">
          <cell r="D30">
            <v>5277.7777777777774</v>
          </cell>
        </row>
        <row r="32">
          <cell r="D32">
            <v>41250</v>
          </cell>
        </row>
        <row r="33">
          <cell r="D33">
            <v>3580</v>
          </cell>
        </row>
        <row r="34">
          <cell r="D34">
            <v>156000</v>
          </cell>
        </row>
        <row r="35">
          <cell r="D35">
            <v>8355.5555555555547</v>
          </cell>
        </row>
        <row r="36">
          <cell r="D36">
            <v>30000</v>
          </cell>
        </row>
        <row r="37">
          <cell r="D37">
            <v>1022.2222222222222</v>
          </cell>
        </row>
        <row r="38">
          <cell r="D38">
            <v>9500</v>
          </cell>
        </row>
        <row r="39">
          <cell r="D39">
            <v>15111.111111111111</v>
          </cell>
        </row>
        <row r="40">
          <cell r="D40">
            <v>355.55555555555554</v>
          </cell>
        </row>
        <row r="41">
          <cell r="D41">
            <v>50000</v>
          </cell>
        </row>
        <row r="44">
          <cell r="D44">
            <v>10222.222222222223</v>
          </cell>
        </row>
        <row r="45">
          <cell r="D45">
            <v>22666.666666666668</v>
          </cell>
        </row>
        <row r="46">
          <cell r="D46">
            <v>7375</v>
          </cell>
        </row>
        <row r="47">
          <cell r="D47">
            <v>8250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="80" zoomScaleNormal="80" zoomScaleSheetLayoutView="100" workbookViewId="0">
      <pane xSplit="3" ySplit="1" topLeftCell="D14" activePane="bottomRight" state="frozen"/>
      <selection pane="topRight" activeCell="D1" sqref="D1"/>
      <selection pane="bottomLeft" activeCell="A2" sqref="A2"/>
      <selection pane="bottomRight" activeCell="O2" sqref="O1:O1048576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 x14ac:dyDescent="0.2">
      <c r="A1" s="68" t="s">
        <v>166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51"/>
    </row>
    <row r="2" spans="1:19" ht="27.75" customHeight="1" thickBot="1" x14ac:dyDescent="0.2">
      <c r="A2" s="19" t="s">
        <v>8</v>
      </c>
      <c r="B2" s="19" t="s">
        <v>9</v>
      </c>
      <c r="C2" s="20" t="s">
        <v>10</v>
      </c>
      <c r="D2" s="41" t="s">
        <v>138</v>
      </c>
      <c r="E2" s="41" t="s">
        <v>137</v>
      </c>
      <c r="F2" s="66" t="s">
        <v>139</v>
      </c>
      <c r="G2" s="66"/>
      <c r="H2" s="41" t="s">
        <v>140</v>
      </c>
      <c r="I2" s="59" t="s">
        <v>1</v>
      </c>
      <c r="J2" s="59" t="s">
        <v>2</v>
      </c>
      <c r="K2" s="59" t="s">
        <v>3</v>
      </c>
      <c r="L2" s="59" t="s">
        <v>0</v>
      </c>
      <c r="M2" s="59" t="s">
        <v>4</v>
      </c>
      <c r="N2" s="59" t="s">
        <v>5</v>
      </c>
      <c r="O2" s="59" t="s">
        <v>6</v>
      </c>
      <c r="P2" s="59" t="s">
        <v>7</v>
      </c>
      <c r="Q2" s="59" t="s">
        <v>165</v>
      </c>
    </row>
    <row r="3" spans="1:19" ht="27.75" customHeight="1" thickTop="1" x14ac:dyDescent="0.15">
      <c r="A3" s="64" t="s">
        <v>94</v>
      </c>
      <c r="B3" s="21" t="s">
        <v>44</v>
      </c>
      <c r="C3" s="36" t="s">
        <v>100</v>
      </c>
      <c r="D3" s="23">
        <v>6944</v>
      </c>
      <c r="E3" s="23">
        <f>AVERAGE(I3:R3)</f>
        <v>7388.8888888888887</v>
      </c>
      <c r="F3" s="24" t="str">
        <f>IF((D3-E3)&lt;0,"↑",IF((D3-E3)&gt;0,"↓",""))</f>
        <v>↑</v>
      </c>
      <c r="G3" s="25">
        <f t="shared" ref="G3:G47" si="0">ABS(D3-E3)</f>
        <v>444.88888888888869</v>
      </c>
      <c r="H3" s="58">
        <f>ROUND(((D3-E3)/E3)*100,1)</f>
        <v>-6</v>
      </c>
      <c r="I3" s="7">
        <v>8000</v>
      </c>
      <c r="J3" s="11">
        <v>8000</v>
      </c>
      <c r="K3" s="15">
        <v>8000</v>
      </c>
      <c r="L3" s="7">
        <v>8000</v>
      </c>
      <c r="M3" s="8">
        <v>6500</v>
      </c>
      <c r="N3" s="9">
        <v>6000</v>
      </c>
      <c r="O3" s="10">
        <v>8000</v>
      </c>
      <c r="P3" s="14">
        <v>8000</v>
      </c>
      <c r="Q3" s="14">
        <v>6000</v>
      </c>
      <c r="R3" s="49"/>
    </row>
    <row r="4" spans="1:19" ht="27.75" customHeight="1" x14ac:dyDescent="0.15">
      <c r="A4" s="65"/>
      <c r="B4" s="21" t="s">
        <v>12</v>
      </c>
      <c r="C4" s="37" t="s">
        <v>101</v>
      </c>
      <c r="D4" s="23">
        <v>5722</v>
      </c>
      <c r="E4" s="23">
        <f t="shared" ref="E4:E47" si="1">AVERAGE(I4:R4)</f>
        <v>5722.2222222222226</v>
      </c>
      <c r="F4" s="61" t="str">
        <f t="shared" ref="F4:F47" si="2">IF((D4-E4)&lt;0,"↑",IF((D4-E4)&gt;0,"↓",""))</f>
        <v>↑</v>
      </c>
      <c r="G4" s="62">
        <f t="shared" si="0"/>
        <v>0.22222222222262644</v>
      </c>
      <c r="H4" s="58">
        <f t="shared" ref="H4:H47" si="3">ROUND(((D4-E4)/E4)*100,1)</f>
        <v>0</v>
      </c>
      <c r="I4" s="11">
        <v>6000</v>
      </c>
      <c r="J4" s="11">
        <v>6000</v>
      </c>
      <c r="K4" s="15">
        <v>4000</v>
      </c>
      <c r="L4" s="11">
        <v>5000</v>
      </c>
      <c r="M4" s="12">
        <v>5500</v>
      </c>
      <c r="N4" s="13">
        <v>6500</v>
      </c>
      <c r="O4" s="14">
        <v>6500</v>
      </c>
      <c r="P4" s="14">
        <v>7000</v>
      </c>
      <c r="Q4" s="14">
        <v>5000</v>
      </c>
      <c r="R4" s="49"/>
      <c r="S4" s="49"/>
    </row>
    <row r="5" spans="1:19" ht="27.75" customHeight="1" x14ac:dyDescent="0.15">
      <c r="A5" s="65"/>
      <c r="B5" s="21" t="s">
        <v>13</v>
      </c>
      <c r="C5" s="37" t="s">
        <v>102</v>
      </c>
      <c r="D5" s="23">
        <v>5889</v>
      </c>
      <c r="E5" s="23">
        <f t="shared" si="1"/>
        <v>5833.333333333333</v>
      </c>
      <c r="F5" s="61" t="str">
        <f t="shared" si="2"/>
        <v>↓</v>
      </c>
      <c r="G5" s="62">
        <f t="shared" si="0"/>
        <v>55.66666666666697</v>
      </c>
      <c r="H5" s="58">
        <f t="shared" si="3"/>
        <v>1</v>
      </c>
      <c r="I5" s="11">
        <v>4500</v>
      </c>
      <c r="J5" s="11">
        <v>6000</v>
      </c>
      <c r="K5" s="15">
        <v>4500</v>
      </c>
      <c r="L5" s="11">
        <v>5000</v>
      </c>
      <c r="M5" s="16">
        <v>6000</v>
      </c>
      <c r="N5" s="13">
        <v>7000</v>
      </c>
      <c r="O5" s="14">
        <v>6500</v>
      </c>
      <c r="P5" s="14">
        <v>8000</v>
      </c>
      <c r="Q5" s="14">
        <v>5000</v>
      </c>
      <c r="R5" s="49"/>
    </row>
    <row r="6" spans="1:19" ht="27.75" customHeight="1" x14ac:dyDescent="0.15">
      <c r="A6" s="65"/>
      <c r="B6" s="21" t="s">
        <v>14</v>
      </c>
      <c r="C6" s="36" t="s">
        <v>100</v>
      </c>
      <c r="D6" s="23">
        <v>8063</v>
      </c>
      <c r="E6" s="23">
        <f t="shared" si="1"/>
        <v>7944.4444444444443</v>
      </c>
      <c r="F6" s="61" t="str">
        <f t="shared" si="2"/>
        <v>↓</v>
      </c>
      <c r="G6" s="62">
        <f t="shared" si="0"/>
        <v>118.55555555555566</v>
      </c>
      <c r="H6" s="58">
        <f t="shared" si="3"/>
        <v>1.5</v>
      </c>
      <c r="I6" s="11">
        <v>6000</v>
      </c>
      <c r="J6" s="11">
        <v>6500</v>
      </c>
      <c r="K6" s="11">
        <v>8000</v>
      </c>
      <c r="L6" s="17">
        <v>6000</v>
      </c>
      <c r="M6" s="18">
        <v>9000</v>
      </c>
      <c r="N6" s="13">
        <v>7000</v>
      </c>
      <c r="O6" s="14">
        <v>11000</v>
      </c>
      <c r="P6" s="14">
        <v>10000</v>
      </c>
      <c r="Q6" s="60">
        <v>8000</v>
      </c>
      <c r="R6" s="49"/>
    </row>
    <row r="7" spans="1:19" ht="27.75" customHeight="1" x14ac:dyDescent="0.15">
      <c r="A7" s="65"/>
      <c r="B7" s="21" t="s">
        <v>15</v>
      </c>
      <c r="C7" s="38" t="s">
        <v>103</v>
      </c>
      <c r="D7" s="23">
        <v>12556</v>
      </c>
      <c r="E7" s="23">
        <f t="shared" si="1"/>
        <v>12444.444444444445</v>
      </c>
      <c r="F7" s="61" t="str">
        <f t="shared" si="2"/>
        <v>↓</v>
      </c>
      <c r="G7" s="62">
        <f t="shared" si="0"/>
        <v>111.55555555555475</v>
      </c>
      <c r="H7" s="58">
        <f t="shared" si="3"/>
        <v>0.9</v>
      </c>
      <c r="I7" s="11">
        <v>12000</v>
      </c>
      <c r="J7" s="11">
        <v>11000</v>
      </c>
      <c r="K7" s="11">
        <v>11000</v>
      </c>
      <c r="L7" s="17">
        <v>12000</v>
      </c>
      <c r="M7" s="18">
        <v>13000</v>
      </c>
      <c r="N7" s="13">
        <v>13000</v>
      </c>
      <c r="O7" s="14">
        <v>15000</v>
      </c>
      <c r="P7" s="14">
        <v>13000</v>
      </c>
      <c r="Q7" s="14">
        <v>12000</v>
      </c>
      <c r="R7" s="49"/>
    </row>
    <row r="8" spans="1:19" ht="27.75" customHeight="1" x14ac:dyDescent="0.15">
      <c r="A8" s="65"/>
      <c r="B8" s="21" t="s">
        <v>16</v>
      </c>
      <c r="C8" s="38" t="s">
        <v>104</v>
      </c>
      <c r="D8" s="23">
        <v>5722</v>
      </c>
      <c r="E8" s="23">
        <f t="shared" si="1"/>
        <v>5777.7777777777774</v>
      </c>
      <c r="F8" s="61" t="str">
        <f t="shared" si="2"/>
        <v>↑</v>
      </c>
      <c r="G8" s="62">
        <f t="shared" si="0"/>
        <v>55.777777777777374</v>
      </c>
      <c r="H8" s="58">
        <f t="shared" si="3"/>
        <v>-1</v>
      </c>
      <c r="I8" s="11">
        <v>5000</v>
      </c>
      <c r="J8" s="11">
        <v>5000</v>
      </c>
      <c r="K8" s="11">
        <v>5000</v>
      </c>
      <c r="L8" s="11">
        <v>5000</v>
      </c>
      <c r="M8" s="12">
        <v>5500</v>
      </c>
      <c r="N8" s="13">
        <v>6000</v>
      </c>
      <c r="O8" s="14">
        <v>7000</v>
      </c>
      <c r="P8" s="14">
        <v>6500</v>
      </c>
      <c r="Q8" s="14">
        <v>7000</v>
      </c>
      <c r="R8" s="49"/>
      <c r="S8" s="49"/>
    </row>
    <row r="9" spans="1:19" ht="27.75" customHeight="1" x14ac:dyDescent="0.15">
      <c r="A9" s="65"/>
      <c r="B9" s="21" t="s">
        <v>17</v>
      </c>
      <c r="C9" s="38" t="s">
        <v>104</v>
      </c>
      <c r="D9" s="23">
        <f>[1]요금!$D$9</f>
        <v>5722.2222222222226</v>
      </c>
      <c r="E9" s="23">
        <f t="shared" si="1"/>
        <v>5666.666666666667</v>
      </c>
      <c r="F9" s="61" t="str">
        <f t="shared" si="2"/>
        <v>↓</v>
      </c>
      <c r="G9" s="62">
        <f t="shared" si="0"/>
        <v>55.555555555555657</v>
      </c>
      <c r="H9" s="58">
        <f t="shared" si="3"/>
        <v>1</v>
      </c>
      <c r="I9" s="11">
        <v>5000</v>
      </c>
      <c r="J9" s="11">
        <v>6000</v>
      </c>
      <c r="K9" s="11">
        <v>5000</v>
      </c>
      <c r="L9" s="11">
        <v>5000</v>
      </c>
      <c r="M9" s="12">
        <v>5500</v>
      </c>
      <c r="N9" s="13">
        <v>6000</v>
      </c>
      <c r="O9" s="14">
        <v>5000</v>
      </c>
      <c r="P9" s="14">
        <v>6500</v>
      </c>
      <c r="Q9" s="14">
        <v>7000</v>
      </c>
      <c r="R9" s="49"/>
    </row>
    <row r="10" spans="1:19" ht="27.75" customHeight="1" x14ac:dyDescent="0.15">
      <c r="A10" s="65"/>
      <c r="B10" s="21" t="s">
        <v>27</v>
      </c>
      <c r="C10" s="38" t="s">
        <v>105</v>
      </c>
      <c r="D10" s="23">
        <f>[1]요금!$D$10</f>
        <v>8611.1111111111113</v>
      </c>
      <c r="E10" s="23">
        <f t="shared" si="1"/>
        <v>10333.333333333334</v>
      </c>
      <c r="F10" s="61" t="str">
        <f t="shared" si="2"/>
        <v>↑</v>
      </c>
      <c r="G10" s="62">
        <f t="shared" si="0"/>
        <v>1722.2222222222226</v>
      </c>
      <c r="H10" s="58">
        <f t="shared" si="3"/>
        <v>-16.7</v>
      </c>
      <c r="I10" s="11">
        <v>8000</v>
      </c>
      <c r="J10" s="11">
        <v>7000</v>
      </c>
      <c r="K10" s="11">
        <v>10000</v>
      </c>
      <c r="L10" s="11">
        <v>15000</v>
      </c>
      <c r="M10" s="12">
        <v>6000</v>
      </c>
      <c r="N10" s="13">
        <v>7000</v>
      </c>
      <c r="O10" s="13">
        <v>12000</v>
      </c>
      <c r="P10" s="14">
        <v>13000</v>
      </c>
      <c r="Q10" s="14">
        <v>15000</v>
      </c>
      <c r="R10" s="49"/>
    </row>
    <row r="11" spans="1:19" ht="27.75" customHeight="1" x14ac:dyDescent="0.15">
      <c r="A11" s="65"/>
      <c r="B11" s="21" t="s">
        <v>93</v>
      </c>
      <c r="C11" s="38" t="s">
        <v>105</v>
      </c>
      <c r="D11" s="23">
        <f>[1]요금!$D$11</f>
        <v>20988.888888888891</v>
      </c>
      <c r="E11" s="23">
        <f t="shared" si="1"/>
        <v>22766.666666666668</v>
      </c>
      <c r="F11" s="61" t="str">
        <f t="shared" si="2"/>
        <v>↑</v>
      </c>
      <c r="G11" s="62">
        <f t="shared" si="0"/>
        <v>1777.7777777777774</v>
      </c>
      <c r="H11" s="58">
        <f t="shared" si="3"/>
        <v>-7.8</v>
      </c>
      <c r="I11" s="11">
        <v>15000</v>
      </c>
      <c r="J11" s="11">
        <v>29000</v>
      </c>
      <c r="K11" s="11">
        <v>10000</v>
      </c>
      <c r="L11" s="11">
        <v>32000</v>
      </c>
      <c r="M11" s="12">
        <v>11900</v>
      </c>
      <c r="N11" s="13">
        <v>16000</v>
      </c>
      <c r="O11" s="13">
        <v>25000</v>
      </c>
      <c r="P11" s="14">
        <v>33000</v>
      </c>
      <c r="Q11" s="14">
        <v>33000</v>
      </c>
      <c r="R11" s="49"/>
    </row>
    <row r="12" spans="1:19" ht="27.75" customHeight="1" x14ac:dyDescent="0.15">
      <c r="A12" s="65"/>
      <c r="B12" s="21" t="s">
        <v>26</v>
      </c>
      <c r="C12" s="38" t="s">
        <v>106</v>
      </c>
      <c r="D12" s="23">
        <f>[1]요금!$D$12</f>
        <v>12755.555555555555</v>
      </c>
      <c r="E12" s="23">
        <f t="shared" si="1"/>
        <v>12533.333333333334</v>
      </c>
      <c r="F12" s="61" t="str">
        <f t="shared" si="2"/>
        <v>↓</v>
      </c>
      <c r="G12" s="62">
        <f t="shared" si="0"/>
        <v>222.22222222222081</v>
      </c>
      <c r="H12" s="58">
        <f t="shared" si="3"/>
        <v>1.8</v>
      </c>
      <c r="I12" s="11">
        <v>9900</v>
      </c>
      <c r="J12" s="11">
        <v>14000</v>
      </c>
      <c r="K12" s="11">
        <v>10900</v>
      </c>
      <c r="L12" s="11">
        <v>18000</v>
      </c>
      <c r="M12" s="12">
        <v>11000</v>
      </c>
      <c r="N12" s="13">
        <v>12000</v>
      </c>
      <c r="O12" s="13">
        <v>13000</v>
      </c>
      <c r="P12" s="14">
        <v>14000</v>
      </c>
      <c r="Q12" s="14">
        <v>10000</v>
      </c>
      <c r="R12" s="49"/>
    </row>
    <row r="13" spans="1:19" ht="27.75" customHeight="1" x14ac:dyDescent="0.15">
      <c r="A13" s="65"/>
      <c r="B13" s="21" t="s">
        <v>25</v>
      </c>
      <c r="C13" s="38" t="s">
        <v>106</v>
      </c>
      <c r="D13" s="23">
        <f>[1]요금!$D$13</f>
        <v>11766.666666666666</v>
      </c>
      <c r="E13" s="23">
        <f t="shared" si="1"/>
        <v>12877.777777777777</v>
      </c>
      <c r="F13" s="61" t="str">
        <f t="shared" si="2"/>
        <v>↑</v>
      </c>
      <c r="G13" s="62">
        <f t="shared" si="0"/>
        <v>1111.1111111111113</v>
      </c>
      <c r="H13" s="58">
        <f t="shared" si="3"/>
        <v>-8.6</v>
      </c>
      <c r="I13" s="11">
        <v>12000</v>
      </c>
      <c r="J13" s="11">
        <v>14000</v>
      </c>
      <c r="K13" s="11">
        <v>9900</v>
      </c>
      <c r="L13" s="11">
        <v>14000</v>
      </c>
      <c r="M13" s="12">
        <v>7000</v>
      </c>
      <c r="N13" s="13">
        <v>15000</v>
      </c>
      <c r="O13" s="13">
        <v>13000</v>
      </c>
      <c r="P13" s="14">
        <v>13000</v>
      </c>
      <c r="Q13" s="14">
        <v>18000</v>
      </c>
      <c r="R13" s="49"/>
    </row>
    <row r="14" spans="1:19" ht="27.75" customHeight="1" x14ac:dyDescent="0.15">
      <c r="A14" s="65"/>
      <c r="B14" s="21" t="s">
        <v>21</v>
      </c>
      <c r="C14" s="39" t="s">
        <v>107</v>
      </c>
      <c r="D14" s="23">
        <f>[1]요금!$D$14</f>
        <v>4611.1111111111113</v>
      </c>
      <c r="E14" s="23">
        <f t="shared" si="1"/>
        <v>4722.2222222222226</v>
      </c>
      <c r="F14" s="61" t="str">
        <f t="shared" si="2"/>
        <v>↑</v>
      </c>
      <c r="G14" s="62">
        <f t="shared" si="0"/>
        <v>111.11111111111131</v>
      </c>
      <c r="H14" s="58">
        <f t="shared" si="3"/>
        <v>-2.4</v>
      </c>
      <c r="I14" s="11">
        <v>3000</v>
      </c>
      <c r="J14" s="11">
        <v>4000</v>
      </c>
      <c r="K14" s="11">
        <v>5000</v>
      </c>
      <c r="L14" s="11">
        <v>6000</v>
      </c>
      <c r="M14" s="12">
        <v>5000</v>
      </c>
      <c r="N14" s="13">
        <v>5000</v>
      </c>
      <c r="O14" s="13">
        <v>5000</v>
      </c>
      <c r="P14" s="14">
        <v>5000</v>
      </c>
      <c r="Q14" s="14">
        <v>4500</v>
      </c>
      <c r="R14" s="49"/>
    </row>
    <row r="15" spans="1:19" ht="27.75" customHeight="1" x14ac:dyDescent="0.15">
      <c r="A15" s="65"/>
      <c r="B15" s="21" t="s">
        <v>23</v>
      </c>
      <c r="C15" s="39" t="s">
        <v>107</v>
      </c>
      <c r="D15" s="23">
        <f>[1]요금!$D$15</f>
        <v>6055.5555555555557</v>
      </c>
      <c r="E15" s="23">
        <f t="shared" si="1"/>
        <v>6166.666666666667</v>
      </c>
      <c r="F15" s="61" t="str">
        <f t="shared" si="2"/>
        <v>↑</v>
      </c>
      <c r="G15" s="62">
        <f t="shared" si="0"/>
        <v>111.11111111111131</v>
      </c>
      <c r="H15" s="58">
        <f t="shared" si="3"/>
        <v>-1.8</v>
      </c>
      <c r="I15" s="11">
        <v>4000</v>
      </c>
      <c r="J15" s="11">
        <v>6000</v>
      </c>
      <c r="K15" s="11">
        <v>6000</v>
      </c>
      <c r="L15" s="11">
        <v>8000</v>
      </c>
      <c r="M15" s="12">
        <v>7000</v>
      </c>
      <c r="N15" s="13">
        <v>6000</v>
      </c>
      <c r="O15" s="13">
        <v>6000</v>
      </c>
      <c r="P15" s="14">
        <v>6000</v>
      </c>
      <c r="Q15" s="14">
        <v>6500</v>
      </c>
      <c r="R15" s="49"/>
    </row>
    <row r="16" spans="1:19" ht="27.75" customHeight="1" x14ac:dyDescent="0.15">
      <c r="A16" s="65"/>
      <c r="B16" s="21" t="s">
        <v>24</v>
      </c>
      <c r="C16" s="38" t="s">
        <v>53</v>
      </c>
      <c r="D16" s="23">
        <f>[1]요금!$D$16</f>
        <v>14833.333333333334</v>
      </c>
      <c r="E16" s="23">
        <f t="shared" si="1"/>
        <v>14777.777777777777</v>
      </c>
      <c r="F16" s="61" t="str">
        <f t="shared" si="2"/>
        <v>↓</v>
      </c>
      <c r="G16" s="62">
        <f t="shared" si="0"/>
        <v>55.555555555556566</v>
      </c>
      <c r="H16" s="58">
        <f t="shared" si="3"/>
        <v>0.4</v>
      </c>
      <c r="I16" s="11">
        <v>8000</v>
      </c>
      <c r="J16" s="11">
        <v>12000</v>
      </c>
      <c r="K16" s="11">
        <v>17000</v>
      </c>
      <c r="L16" s="11">
        <v>12000</v>
      </c>
      <c r="M16" s="12">
        <v>15000</v>
      </c>
      <c r="N16" s="13">
        <v>15000</v>
      </c>
      <c r="O16" s="13">
        <v>20000</v>
      </c>
      <c r="P16" s="14">
        <v>20000</v>
      </c>
      <c r="Q16" s="14">
        <v>14000</v>
      </c>
      <c r="R16" s="49"/>
    </row>
    <row r="17" spans="1:18" ht="27.75" customHeight="1" x14ac:dyDescent="0.15">
      <c r="A17" s="65"/>
      <c r="B17" s="21" t="s">
        <v>20</v>
      </c>
      <c r="C17" s="38" t="s">
        <v>108</v>
      </c>
      <c r="D17" s="23">
        <f>[1]요금!$D$17</f>
        <v>6655.5555555555557</v>
      </c>
      <c r="E17" s="23">
        <f t="shared" si="1"/>
        <v>6433.333333333333</v>
      </c>
      <c r="F17" s="61" t="str">
        <f t="shared" si="2"/>
        <v>↓</v>
      </c>
      <c r="G17" s="62">
        <f t="shared" si="0"/>
        <v>222.22222222222263</v>
      </c>
      <c r="H17" s="58">
        <f t="shared" si="3"/>
        <v>3.5</v>
      </c>
      <c r="I17" s="11">
        <v>6000</v>
      </c>
      <c r="J17" s="11">
        <v>6000</v>
      </c>
      <c r="K17" s="11">
        <v>5000</v>
      </c>
      <c r="L17" s="11">
        <v>6000</v>
      </c>
      <c r="M17" s="12">
        <v>6000</v>
      </c>
      <c r="N17" s="13">
        <v>8000</v>
      </c>
      <c r="O17" s="13">
        <v>7000</v>
      </c>
      <c r="P17" s="14">
        <v>7000</v>
      </c>
      <c r="Q17" s="14">
        <v>6900</v>
      </c>
      <c r="R17" s="49"/>
    </row>
    <row r="18" spans="1:18" ht="27.75" customHeight="1" x14ac:dyDescent="0.15">
      <c r="A18" s="65"/>
      <c r="B18" s="21" t="s">
        <v>28</v>
      </c>
      <c r="C18" s="39" t="s">
        <v>109</v>
      </c>
      <c r="D18" s="23">
        <f>[1]요금!$D$18</f>
        <v>10766.666666666666</v>
      </c>
      <c r="E18" s="23">
        <f t="shared" si="1"/>
        <v>10111.111111111111</v>
      </c>
      <c r="F18" s="61" t="str">
        <f t="shared" si="2"/>
        <v>↓</v>
      </c>
      <c r="G18" s="62">
        <f t="shared" si="0"/>
        <v>655.55555555555475</v>
      </c>
      <c r="H18" s="58">
        <f t="shared" si="3"/>
        <v>6.5</v>
      </c>
      <c r="I18" s="11">
        <v>12000</v>
      </c>
      <c r="J18" s="11">
        <v>10000</v>
      </c>
      <c r="K18" s="11">
        <v>10000</v>
      </c>
      <c r="L18" s="11">
        <v>8000</v>
      </c>
      <c r="M18" s="12">
        <v>10000</v>
      </c>
      <c r="N18" s="13">
        <v>8000</v>
      </c>
      <c r="O18" s="13">
        <v>13000</v>
      </c>
      <c r="P18" s="14">
        <v>10000</v>
      </c>
      <c r="Q18" s="14">
        <v>10000</v>
      </c>
      <c r="R18" s="49"/>
    </row>
    <row r="19" spans="1:18" ht="27.75" customHeight="1" x14ac:dyDescent="0.15">
      <c r="A19" s="65"/>
      <c r="B19" s="55" t="s">
        <v>144</v>
      </c>
      <c r="C19" s="36" t="s">
        <v>110</v>
      </c>
      <c r="D19" s="23">
        <f>[1]요금!$D$19</f>
        <v>14111.111111111111</v>
      </c>
      <c r="E19" s="23">
        <f t="shared" si="1"/>
        <v>13033.333333333334</v>
      </c>
      <c r="F19" s="61" t="str">
        <f t="shared" si="2"/>
        <v>↓</v>
      </c>
      <c r="G19" s="62">
        <f t="shared" si="0"/>
        <v>1077.7777777777774</v>
      </c>
      <c r="H19" s="58">
        <f t="shared" si="3"/>
        <v>8.3000000000000007</v>
      </c>
      <c r="I19" s="11">
        <v>15000</v>
      </c>
      <c r="J19" s="11">
        <v>10000</v>
      </c>
      <c r="K19" s="11">
        <v>15000</v>
      </c>
      <c r="L19" s="11">
        <v>16000</v>
      </c>
      <c r="M19" s="12">
        <v>15000</v>
      </c>
      <c r="N19" s="13">
        <v>9900</v>
      </c>
      <c r="O19" s="13">
        <v>11000</v>
      </c>
      <c r="P19" s="14">
        <v>9500</v>
      </c>
      <c r="Q19" s="14">
        <v>15900</v>
      </c>
      <c r="R19" s="49"/>
    </row>
    <row r="20" spans="1:18" ht="27.75" customHeight="1" x14ac:dyDescent="0.15">
      <c r="A20" s="65"/>
      <c r="B20" s="21" t="s">
        <v>29</v>
      </c>
      <c r="C20" s="37" t="s">
        <v>111</v>
      </c>
      <c r="D20" s="23">
        <f>[1]요금!$D$20</f>
        <v>3488.8888888888887</v>
      </c>
      <c r="E20" s="23">
        <f t="shared" si="1"/>
        <v>3500</v>
      </c>
      <c r="F20" s="61" t="str">
        <f t="shared" si="2"/>
        <v>↑</v>
      </c>
      <c r="G20" s="62">
        <f t="shared" si="0"/>
        <v>11.111111111111313</v>
      </c>
      <c r="H20" s="58">
        <f t="shared" si="3"/>
        <v>-0.3</v>
      </c>
      <c r="I20" s="11">
        <v>3500</v>
      </c>
      <c r="J20" s="11">
        <v>3500</v>
      </c>
      <c r="K20" s="11">
        <v>3500</v>
      </c>
      <c r="L20" s="11">
        <v>3500</v>
      </c>
      <c r="M20" s="12">
        <v>3500</v>
      </c>
      <c r="N20" s="13">
        <v>3000</v>
      </c>
      <c r="O20" s="14">
        <v>4600</v>
      </c>
      <c r="P20" s="14">
        <v>2900</v>
      </c>
      <c r="Q20" s="14">
        <v>3500</v>
      </c>
      <c r="R20" s="49"/>
    </row>
    <row r="21" spans="1:18" ht="27.75" customHeight="1" x14ac:dyDescent="0.15">
      <c r="A21" s="65"/>
      <c r="B21" s="21" t="s">
        <v>30</v>
      </c>
      <c r="C21" s="37" t="s">
        <v>112</v>
      </c>
      <c r="D21" s="23">
        <f>[1]요금!$D$21</f>
        <v>11322.222222222223</v>
      </c>
      <c r="E21" s="23">
        <f t="shared" si="1"/>
        <v>9977.7777777777774</v>
      </c>
      <c r="F21" s="61" t="str">
        <f t="shared" si="2"/>
        <v>↓</v>
      </c>
      <c r="G21" s="62">
        <f t="shared" si="0"/>
        <v>1344.4444444444453</v>
      </c>
      <c r="H21" s="58">
        <f t="shared" si="3"/>
        <v>13.5</v>
      </c>
      <c r="I21" s="11">
        <v>7000</v>
      </c>
      <c r="J21" s="11">
        <v>7900</v>
      </c>
      <c r="K21" s="11">
        <v>7900</v>
      </c>
      <c r="L21" s="11">
        <v>15900</v>
      </c>
      <c r="M21" s="12">
        <v>14900</v>
      </c>
      <c r="N21" s="13">
        <v>7900</v>
      </c>
      <c r="O21" s="14">
        <v>7900</v>
      </c>
      <c r="P21" s="14">
        <v>12500</v>
      </c>
      <c r="Q21" s="14">
        <v>7900</v>
      </c>
      <c r="R21" s="49"/>
    </row>
    <row r="22" spans="1:18" ht="27.75" customHeight="1" x14ac:dyDescent="0.15">
      <c r="A22" s="65"/>
      <c r="B22" s="21" t="s">
        <v>18</v>
      </c>
      <c r="C22" s="39" t="s">
        <v>11</v>
      </c>
      <c r="D22" s="23">
        <f>[1]요금!$D$22</f>
        <v>5444.4444444444443</v>
      </c>
      <c r="E22" s="23">
        <f t="shared" si="1"/>
        <v>5555.5555555555557</v>
      </c>
      <c r="F22" s="61" t="str">
        <f t="shared" si="2"/>
        <v>↑</v>
      </c>
      <c r="G22" s="62">
        <f t="shared" si="0"/>
        <v>111.11111111111131</v>
      </c>
      <c r="H22" s="58">
        <f t="shared" si="3"/>
        <v>-2</v>
      </c>
      <c r="I22" s="11">
        <v>4500</v>
      </c>
      <c r="J22" s="11">
        <v>5000</v>
      </c>
      <c r="K22" s="11">
        <v>4500</v>
      </c>
      <c r="L22" s="11">
        <v>5000</v>
      </c>
      <c r="M22" s="12">
        <v>5500</v>
      </c>
      <c r="N22" s="13">
        <v>6000</v>
      </c>
      <c r="O22" s="14">
        <v>7000</v>
      </c>
      <c r="P22" s="14">
        <v>7000</v>
      </c>
      <c r="Q22" s="14">
        <v>5500</v>
      </c>
      <c r="R22" s="49"/>
    </row>
    <row r="23" spans="1:18" ht="27.75" customHeight="1" x14ac:dyDescent="0.15">
      <c r="A23" s="65"/>
      <c r="B23" s="21" t="s">
        <v>59</v>
      </c>
      <c r="C23" s="39" t="s">
        <v>113</v>
      </c>
      <c r="D23" s="23">
        <f>[1]요금!$D$23</f>
        <v>3166.6666666666665</v>
      </c>
      <c r="E23" s="23">
        <f t="shared" si="1"/>
        <v>3055.5555555555557</v>
      </c>
      <c r="F23" s="61" t="str">
        <f t="shared" si="2"/>
        <v>↓</v>
      </c>
      <c r="G23" s="62">
        <f t="shared" si="0"/>
        <v>111.11111111111086</v>
      </c>
      <c r="H23" s="58">
        <f t="shared" si="3"/>
        <v>3.6</v>
      </c>
      <c r="I23" s="11">
        <v>3000</v>
      </c>
      <c r="J23" s="11">
        <v>3000</v>
      </c>
      <c r="K23" s="11">
        <v>2500</v>
      </c>
      <c r="L23" s="11">
        <v>3000</v>
      </c>
      <c r="M23" s="12">
        <v>3500</v>
      </c>
      <c r="N23" s="13">
        <v>3000</v>
      </c>
      <c r="O23" s="14">
        <v>3000</v>
      </c>
      <c r="P23" s="14">
        <v>3000</v>
      </c>
      <c r="Q23" s="14">
        <v>3500</v>
      </c>
      <c r="R23" s="49"/>
    </row>
    <row r="24" spans="1:18" ht="27.75" customHeight="1" x14ac:dyDescent="0.15">
      <c r="A24" s="65"/>
      <c r="B24" s="21" t="s">
        <v>19</v>
      </c>
      <c r="C24" s="39" t="s">
        <v>114</v>
      </c>
      <c r="D24" s="23">
        <f>[1]요금!$D$24</f>
        <v>1888.8888888888889</v>
      </c>
      <c r="E24" s="23">
        <f t="shared" si="1"/>
        <v>1888.8888888888889</v>
      </c>
      <c r="F24" s="61" t="str">
        <f t="shared" si="2"/>
        <v/>
      </c>
      <c r="G24" s="62">
        <f t="shared" si="0"/>
        <v>0</v>
      </c>
      <c r="H24" s="58">
        <f t="shared" si="3"/>
        <v>0</v>
      </c>
      <c r="I24" s="11">
        <v>1500</v>
      </c>
      <c r="J24" s="11">
        <v>1500</v>
      </c>
      <c r="K24" s="11">
        <v>1500</v>
      </c>
      <c r="L24" s="11">
        <v>2000</v>
      </c>
      <c r="M24" s="12">
        <v>2000</v>
      </c>
      <c r="N24" s="13">
        <v>2000</v>
      </c>
      <c r="O24" s="14">
        <v>2000</v>
      </c>
      <c r="P24" s="14">
        <v>2000</v>
      </c>
      <c r="Q24" s="14">
        <v>2500</v>
      </c>
      <c r="R24" s="49"/>
    </row>
    <row r="25" spans="1:18" ht="27.75" customHeight="1" x14ac:dyDescent="0.15">
      <c r="A25" s="65"/>
      <c r="B25" s="21" t="s">
        <v>62</v>
      </c>
      <c r="C25" s="36" t="s">
        <v>115</v>
      </c>
      <c r="D25" s="23">
        <f>[1]요금!$D$25</f>
        <v>2922.2222222222222</v>
      </c>
      <c r="E25" s="23">
        <f t="shared" si="1"/>
        <v>2711.1111111111113</v>
      </c>
      <c r="F25" s="61" t="str">
        <f t="shared" si="2"/>
        <v>↓</v>
      </c>
      <c r="G25" s="62">
        <f t="shared" si="0"/>
        <v>211.11111111111086</v>
      </c>
      <c r="H25" s="58">
        <f t="shared" si="3"/>
        <v>7.8</v>
      </c>
      <c r="I25" s="11">
        <v>2000</v>
      </c>
      <c r="J25" s="11">
        <v>2800</v>
      </c>
      <c r="K25" s="11">
        <v>4100</v>
      </c>
      <c r="L25" s="11">
        <v>2000</v>
      </c>
      <c r="M25" s="12">
        <v>2500</v>
      </c>
      <c r="N25" s="13">
        <v>3000</v>
      </c>
      <c r="O25" s="14">
        <v>2500</v>
      </c>
      <c r="P25" s="14">
        <v>2500</v>
      </c>
      <c r="Q25" s="14">
        <v>3000</v>
      </c>
      <c r="R25" s="49"/>
    </row>
    <row r="26" spans="1:18" ht="27.75" customHeight="1" x14ac:dyDescent="0.15">
      <c r="A26" s="65"/>
      <c r="B26" s="21" t="s">
        <v>64</v>
      </c>
      <c r="C26" s="36" t="s">
        <v>116</v>
      </c>
      <c r="D26" s="23">
        <f>[1]요금!$D$26</f>
        <v>3700</v>
      </c>
      <c r="E26" s="23">
        <f t="shared" si="1"/>
        <v>3666.6666666666665</v>
      </c>
      <c r="F26" s="61" t="str">
        <f t="shared" si="2"/>
        <v>↓</v>
      </c>
      <c r="G26" s="62">
        <f t="shared" si="0"/>
        <v>33.333333333333485</v>
      </c>
      <c r="H26" s="58">
        <f t="shared" si="3"/>
        <v>0.9</v>
      </c>
      <c r="I26" s="11">
        <v>3500</v>
      </c>
      <c r="J26" s="11">
        <v>3200</v>
      </c>
      <c r="K26" s="11">
        <v>4000</v>
      </c>
      <c r="L26" s="11">
        <v>3500</v>
      </c>
      <c r="M26" s="12">
        <v>4500</v>
      </c>
      <c r="N26" s="13">
        <v>3500</v>
      </c>
      <c r="O26" s="14">
        <v>3000</v>
      </c>
      <c r="P26" s="14">
        <v>3800</v>
      </c>
      <c r="Q26" s="14">
        <v>4000</v>
      </c>
      <c r="R26" s="49"/>
    </row>
    <row r="27" spans="1:18" ht="27.75" customHeight="1" x14ac:dyDescent="0.15">
      <c r="A27" s="64" t="s">
        <v>95</v>
      </c>
      <c r="B27" s="22" t="s">
        <v>66</v>
      </c>
      <c r="C27" s="36" t="s">
        <v>117</v>
      </c>
      <c r="D27" s="23">
        <f>[1]요금!$D$27</f>
        <v>6311.1111111111113</v>
      </c>
      <c r="E27" s="23">
        <f t="shared" si="1"/>
        <v>6344.4444444444443</v>
      </c>
      <c r="F27" s="61" t="str">
        <f t="shared" si="2"/>
        <v>↑</v>
      </c>
      <c r="G27" s="62">
        <f t="shared" si="0"/>
        <v>33.33333333333303</v>
      </c>
      <c r="H27" s="58">
        <f t="shared" si="3"/>
        <v>-0.5</v>
      </c>
      <c r="I27" s="11">
        <v>7000</v>
      </c>
      <c r="J27" s="11">
        <v>7000</v>
      </c>
      <c r="K27" s="11">
        <v>4500</v>
      </c>
      <c r="L27" s="11">
        <v>7000</v>
      </c>
      <c r="M27" s="12">
        <v>7000</v>
      </c>
      <c r="N27" s="13">
        <v>6000</v>
      </c>
      <c r="O27" s="14">
        <v>7000</v>
      </c>
      <c r="P27" s="14">
        <v>6000</v>
      </c>
      <c r="Q27" s="14">
        <v>5600</v>
      </c>
      <c r="R27" s="49"/>
    </row>
    <row r="28" spans="1:18" ht="27.75" customHeight="1" x14ac:dyDescent="0.15">
      <c r="A28" s="65"/>
      <c r="B28" s="22" t="s">
        <v>43</v>
      </c>
      <c r="C28" s="36" t="s">
        <v>118</v>
      </c>
      <c r="D28" s="23">
        <f>[1]요금!$D$28</f>
        <v>4000</v>
      </c>
      <c r="E28" s="23">
        <f t="shared" si="1"/>
        <v>4000</v>
      </c>
      <c r="F28" s="61" t="str">
        <f t="shared" si="2"/>
        <v/>
      </c>
      <c r="G28" s="62">
        <f t="shared" si="0"/>
        <v>0</v>
      </c>
      <c r="H28" s="58">
        <f t="shared" si="3"/>
        <v>0</v>
      </c>
      <c r="I28" s="11">
        <v>4000</v>
      </c>
      <c r="J28" s="11">
        <v>4000</v>
      </c>
      <c r="K28" s="11">
        <v>3000</v>
      </c>
      <c r="L28" s="11">
        <v>4000</v>
      </c>
      <c r="M28" s="12">
        <v>6000</v>
      </c>
      <c r="N28" s="13">
        <v>3000</v>
      </c>
      <c r="O28" s="14">
        <v>4000</v>
      </c>
      <c r="P28" s="14">
        <v>4000</v>
      </c>
      <c r="Q28" s="14">
        <v>4000</v>
      </c>
      <c r="R28" s="49"/>
    </row>
    <row r="29" spans="1:18" ht="27.75" customHeight="1" x14ac:dyDescent="0.15">
      <c r="A29" s="65"/>
      <c r="B29" s="22" t="s">
        <v>31</v>
      </c>
      <c r="C29" s="36" t="s">
        <v>119</v>
      </c>
      <c r="D29" s="23">
        <f>[1]요금!$D$29</f>
        <v>0</v>
      </c>
      <c r="E29" s="23" t="e">
        <f t="shared" si="1"/>
        <v>#DIV/0!</v>
      </c>
      <c r="F29" s="61" t="e">
        <f t="shared" si="2"/>
        <v>#DIV/0!</v>
      </c>
      <c r="G29" s="62" t="e">
        <f t="shared" si="0"/>
        <v>#DIV/0!</v>
      </c>
      <c r="H29" s="58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27.75" customHeight="1" x14ac:dyDescent="0.15">
      <c r="A30" s="65"/>
      <c r="B30" s="22" t="s">
        <v>42</v>
      </c>
      <c r="C30" s="36" t="s">
        <v>120</v>
      </c>
      <c r="D30" s="23">
        <f>[1]요금!$D$30</f>
        <v>5277.7777777777774</v>
      </c>
      <c r="E30" s="23">
        <f t="shared" si="1"/>
        <v>5388.8888888888887</v>
      </c>
      <c r="F30" s="61" t="str">
        <f t="shared" si="2"/>
        <v>↑</v>
      </c>
      <c r="G30" s="62">
        <f t="shared" si="0"/>
        <v>111.11111111111131</v>
      </c>
      <c r="H30" s="58">
        <f t="shared" si="3"/>
        <v>-2.1</v>
      </c>
      <c r="I30" s="11">
        <v>7500</v>
      </c>
      <c r="J30" s="11">
        <v>5500</v>
      </c>
      <c r="K30" s="11">
        <v>7500</v>
      </c>
      <c r="L30" s="11">
        <v>7500</v>
      </c>
      <c r="M30" s="12">
        <v>5500</v>
      </c>
      <c r="N30" s="13">
        <v>3500</v>
      </c>
      <c r="O30" s="14">
        <v>3500</v>
      </c>
      <c r="P30" s="14">
        <v>3500</v>
      </c>
      <c r="Q30" s="14">
        <v>4500</v>
      </c>
      <c r="R30" s="49"/>
    </row>
    <row r="31" spans="1:18" ht="27.75" customHeight="1" x14ac:dyDescent="0.15">
      <c r="A31" s="65"/>
      <c r="B31" s="22" t="s">
        <v>70</v>
      </c>
      <c r="C31" s="36" t="s">
        <v>121</v>
      </c>
      <c r="D31" s="23">
        <f>[1]요금!$D$31</f>
        <v>0</v>
      </c>
      <c r="E31" s="23" t="e">
        <f t="shared" si="1"/>
        <v>#DIV/0!</v>
      </c>
      <c r="F31" s="61" t="e">
        <f t="shared" si="2"/>
        <v>#DIV/0!</v>
      </c>
      <c r="G31" s="62" t="e">
        <f t="shared" si="0"/>
        <v>#DIV/0!</v>
      </c>
      <c r="H31" s="58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7.75" customHeight="1" x14ac:dyDescent="0.15">
      <c r="A32" s="65"/>
      <c r="B32" s="22" t="s">
        <v>35</v>
      </c>
      <c r="C32" s="37" t="s">
        <v>122</v>
      </c>
      <c r="D32" s="23">
        <f>[1]요금!$D$32</f>
        <v>41250</v>
      </c>
      <c r="E32" s="23">
        <f t="shared" si="1"/>
        <v>41750</v>
      </c>
      <c r="F32" s="61" t="str">
        <f t="shared" si="2"/>
        <v>↑</v>
      </c>
      <c r="G32" s="62">
        <f t="shared" si="0"/>
        <v>500</v>
      </c>
      <c r="H32" s="58">
        <f t="shared" si="3"/>
        <v>-1.2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>
        <v>150000</v>
      </c>
      <c r="Q32" s="14">
        <v>7000</v>
      </c>
      <c r="R32" s="49"/>
    </row>
    <row r="33" spans="1:18" ht="27.75" customHeight="1" x14ac:dyDescent="0.15">
      <c r="A33" s="65"/>
      <c r="B33" s="22" t="s">
        <v>73</v>
      </c>
      <c r="C33" s="37" t="s">
        <v>123</v>
      </c>
      <c r="D33" s="23">
        <f>[1]요금!$D$33</f>
        <v>3580</v>
      </c>
      <c r="E33" s="23">
        <f t="shared" si="1"/>
        <v>3580</v>
      </c>
      <c r="F33" s="61" t="str">
        <f t="shared" si="2"/>
        <v/>
      </c>
      <c r="G33" s="62">
        <f t="shared" si="0"/>
        <v>0</v>
      </c>
      <c r="H33" s="58">
        <f t="shared" si="3"/>
        <v>0</v>
      </c>
      <c r="I33" s="11"/>
      <c r="J33" s="11"/>
      <c r="K33" s="11">
        <v>3500</v>
      </c>
      <c r="L33" s="11">
        <v>3500</v>
      </c>
      <c r="M33" s="12">
        <v>3600</v>
      </c>
      <c r="N33" s="13"/>
      <c r="O33" s="14">
        <v>2800</v>
      </c>
      <c r="P33" s="14"/>
      <c r="Q33" s="14">
        <v>4500</v>
      </c>
      <c r="R33" s="49"/>
    </row>
    <row r="34" spans="1:18" ht="27.75" customHeight="1" x14ac:dyDescent="0.15">
      <c r="A34" s="65"/>
      <c r="B34" s="22" t="s">
        <v>75</v>
      </c>
      <c r="C34" s="37" t="s">
        <v>124</v>
      </c>
      <c r="D34" s="23">
        <f>[1]요금!$D$34</f>
        <v>156000</v>
      </c>
      <c r="E34" s="23">
        <f t="shared" si="1"/>
        <v>116000</v>
      </c>
      <c r="F34" s="61" t="str">
        <f t="shared" si="2"/>
        <v>↓</v>
      </c>
      <c r="G34" s="62">
        <f t="shared" si="0"/>
        <v>40000</v>
      </c>
      <c r="H34" s="58">
        <f t="shared" si="3"/>
        <v>34.5</v>
      </c>
      <c r="I34" s="11"/>
      <c r="J34" s="11"/>
      <c r="K34" s="11"/>
      <c r="L34" s="11">
        <v>170000</v>
      </c>
      <c r="M34" s="12"/>
      <c r="N34" s="13">
        <v>50000</v>
      </c>
      <c r="O34" s="14">
        <v>80000</v>
      </c>
      <c r="P34" s="56">
        <v>100000</v>
      </c>
      <c r="Q34" s="56">
        <v>180000</v>
      </c>
      <c r="R34" s="49"/>
    </row>
    <row r="35" spans="1:18" ht="27.75" customHeight="1" x14ac:dyDescent="0.15">
      <c r="A35" s="65"/>
      <c r="B35" s="22" t="s">
        <v>36</v>
      </c>
      <c r="C35" s="37" t="s">
        <v>125</v>
      </c>
      <c r="D35" s="23">
        <f>[1]요금!$D$35</f>
        <v>8355.5555555555547</v>
      </c>
      <c r="E35" s="23">
        <f t="shared" si="1"/>
        <v>8355.5555555555547</v>
      </c>
      <c r="F35" s="61" t="str">
        <f t="shared" si="2"/>
        <v/>
      </c>
      <c r="G35" s="62">
        <f t="shared" si="0"/>
        <v>0</v>
      </c>
      <c r="H35" s="58">
        <f t="shared" si="3"/>
        <v>0</v>
      </c>
      <c r="I35" s="11">
        <v>6000</v>
      </c>
      <c r="J35" s="11">
        <v>7200</v>
      </c>
      <c r="K35" s="11">
        <v>7000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10000</v>
      </c>
      <c r="R35" s="49"/>
    </row>
    <row r="36" spans="1:18" ht="27.75" customHeight="1" x14ac:dyDescent="0.15">
      <c r="A36" s="65"/>
      <c r="B36" s="22" t="s">
        <v>37</v>
      </c>
      <c r="C36" s="37" t="s">
        <v>126</v>
      </c>
      <c r="D36" s="23">
        <f>[1]요금!$D$36</f>
        <v>30000</v>
      </c>
      <c r="E36" s="23">
        <f t="shared" si="1"/>
        <v>30000</v>
      </c>
      <c r="F36" s="61" t="str">
        <f t="shared" si="2"/>
        <v/>
      </c>
      <c r="G36" s="62">
        <f t="shared" si="0"/>
        <v>0</v>
      </c>
      <c r="H36" s="58">
        <f t="shared" si="3"/>
        <v>0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30000</v>
      </c>
      <c r="O36" s="14">
        <v>30000</v>
      </c>
      <c r="P36" s="14">
        <v>30000</v>
      </c>
      <c r="Q36" s="14">
        <v>30000</v>
      </c>
      <c r="R36" s="49"/>
    </row>
    <row r="37" spans="1:18" ht="27.75" customHeight="1" x14ac:dyDescent="0.15">
      <c r="A37" s="65"/>
      <c r="B37" s="22" t="s">
        <v>33</v>
      </c>
      <c r="C37" s="37" t="s">
        <v>34</v>
      </c>
      <c r="D37" s="23">
        <f>[1]요금!$D$37</f>
        <v>1022.2222222222222</v>
      </c>
      <c r="E37" s="23">
        <f t="shared" si="1"/>
        <v>1044.4444444444443</v>
      </c>
      <c r="F37" s="61" t="str">
        <f t="shared" si="2"/>
        <v>↑</v>
      </c>
      <c r="G37" s="62">
        <f t="shared" si="0"/>
        <v>22.222222222222172</v>
      </c>
      <c r="H37" s="58">
        <f t="shared" si="3"/>
        <v>-2.1</v>
      </c>
      <c r="I37" s="11">
        <v>1000</v>
      </c>
      <c r="J37" s="11">
        <v>1000</v>
      </c>
      <c r="K37" s="11">
        <v>1200</v>
      </c>
      <c r="L37" s="11">
        <v>1000</v>
      </c>
      <c r="M37" s="12">
        <v>1000</v>
      </c>
      <c r="N37" s="13">
        <v>1000</v>
      </c>
      <c r="O37" s="14">
        <v>1000</v>
      </c>
      <c r="P37" s="14">
        <v>1200</v>
      </c>
      <c r="Q37" s="14">
        <v>1000</v>
      </c>
      <c r="R37" s="49"/>
    </row>
    <row r="38" spans="1:18" ht="27.75" customHeight="1" x14ac:dyDescent="0.15">
      <c r="A38" s="65"/>
      <c r="B38" s="22" t="s">
        <v>32</v>
      </c>
      <c r="C38" s="37" t="s">
        <v>127</v>
      </c>
      <c r="D38" s="23">
        <f>[1]요금!$D$38</f>
        <v>9500</v>
      </c>
      <c r="E38" s="23">
        <f t="shared" si="1"/>
        <v>10000</v>
      </c>
      <c r="F38" s="61" t="str">
        <f t="shared" si="2"/>
        <v>↑</v>
      </c>
      <c r="G38" s="62">
        <f t="shared" si="0"/>
        <v>500</v>
      </c>
      <c r="H38" s="58">
        <f t="shared" si="3"/>
        <v>-5</v>
      </c>
      <c r="I38" s="11"/>
      <c r="J38" s="11"/>
      <c r="K38" s="11"/>
      <c r="L38" s="11">
        <v>10000</v>
      </c>
      <c r="M38" s="12"/>
      <c r="N38" s="13"/>
      <c r="O38" s="14">
        <v>10000</v>
      </c>
      <c r="P38" s="14">
        <v>10000</v>
      </c>
      <c r="Q38" s="14">
        <v>10000</v>
      </c>
      <c r="R38" s="49"/>
    </row>
    <row r="39" spans="1:18" ht="27.75" customHeight="1" x14ac:dyDescent="0.15">
      <c r="A39" s="65"/>
      <c r="B39" s="22" t="s">
        <v>38</v>
      </c>
      <c r="C39" s="37" t="s">
        <v>128</v>
      </c>
      <c r="D39" s="23">
        <f>[1]요금!$D$39</f>
        <v>15111.111111111111</v>
      </c>
      <c r="E39" s="23">
        <f t="shared" si="1"/>
        <v>14333.333333333334</v>
      </c>
      <c r="F39" s="61" t="str">
        <f t="shared" si="2"/>
        <v>↓</v>
      </c>
      <c r="G39" s="62">
        <f t="shared" si="0"/>
        <v>777.77777777777737</v>
      </c>
      <c r="H39" s="58">
        <f t="shared" si="3"/>
        <v>5.4</v>
      </c>
      <c r="I39" s="11">
        <v>13000</v>
      </c>
      <c r="J39" s="11">
        <v>15000</v>
      </c>
      <c r="K39" s="11">
        <v>13000</v>
      </c>
      <c r="L39" s="11">
        <v>20000</v>
      </c>
      <c r="M39" s="12">
        <v>15000</v>
      </c>
      <c r="N39" s="13">
        <v>12000</v>
      </c>
      <c r="O39" s="14">
        <v>13000</v>
      </c>
      <c r="P39" s="14">
        <v>15000</v>
      </c>
      <c r="Q39" s="14">
        <v>13000</v>
      </c>
      <c r="R39" s="49"/>
    </row>
    <row r="40" spans="1:18" ht="27.75" customHeight="1" x14ac:dyDescent="0.15">
      <c r="A40" s="65"/>
      <c r="B40" s="22" t="s">
        <v>39</v>
      </c>
      <c r="C40" s="36" t="s">
        <v>129</v>
      </c>
      <c r="D40" s="23">
        <f>[1]요금!$D$40</f>
        <v>355.55555555555554</v>
      </c>
      <c r="E40" s="23">
        <f t="shared" si="1"/>
        <v>362.5</v>
      </c>
      <c r="F40" s="61" t="str">
        <f t="shared" si="2"/>
        <v>↑</v>
      </c>
      <c r="G40" s="62">
        <f t="shared" si="0"/>
        <v>6.9444444444444571</v>
      </c>
      <c r="H40" s="58">
        <f t="shared" si="3"/>
        <v>-1.9</v>
      </c>
      <c r="I40" s="11">
        <v>300</v>
      </c>
      <c r="J40" s="11">
        <v>400</v>
      </c>
      <c r="K40" s="11">
        <v>300</v>
      </c>
      <c r="L40" s="11">
        <v>400</v>
      </c>
      <c r="M40" s="12">
        <v>400</v>
      </c>
      <c r="N40" s="13">
        <v>300</v>
      </c>
      <c r="O40" s="14"/>
      <c r="P40" s="14">
        <v>300</v>
      </c>
      <c r="Q40" s="14">
        <v>500</v>
      </c>
      <c r="R40" s="49"/>
    </row>
    <row r="41" spans="1:18" ht="27.75" customHeight="1" x14ac:dyDescent="0.15">
      <c r="A41" s="65"/>
      <c r="B41" s="22" t="s">
        <v>82</v>
      </c>
      <c r="C41" s="37" t="s">
        <v>130</v>
      </c>
      <c r="D41" s="23">
        <f>[1]요금!$D$41</f>
        <v>50000</v>
      </c>
      <c r="E41" s="23">
        <f t="shared" si="1"/>
        <v>50000</v>
      </c>
      <c r="F41" s="61" t="str">
        <f t="shared" si="2"/>
        <v/>
      </c>
      <c r="G41" s="62">
        <f t="shared" si="0"/>
        <v>0</v>
      </c>
      <c r="H41" s="58">
        <f t="shared" si="3"/>
        <v>0</v>
      </c>
      <c r="I41" s="11"/>
      <c r="J41" s="11"/>
      <c r="K41" s="11"/>
      <c r="L41" s="11">
        <v>40000</v>
      </c>
      <c r="M41" s="12"/>
      <c r="N41" s="13"/>
      <c r="O41" s="14">
        <v>50000</v>
      </c>
      <c r="P41" s="14">
        <v>60000</v>
      </c>
      <c r="Q41" s="14"/>
      <c r="R41" s="49"/>
    </row>
    <row r="42" spans="1:18" ht="27.75" customHeight="1" x14ac:dyDescent="0.15">
      <c r="A42" s="65"/>
      <c r="B42" s="22" t="s">
        <v>84</v>
      </c>
      <c r="C42" s="37" t="s">
        <v>131</v>
      </c>
      <c r="D42" s="23">
        <f>[1]요금!$D$42</f>
        <v>0</v>
      </c>
      <c r="E42" s="23">
        <f t="shared" si="1"/>
        <v>40000</v>
      </c>
      <c r="F42" s="61" t="str">
        <f t="shared" si="2"/>
        <v>↑</v>
      </c>
      <c r="G42" s="62">
        <f t="shared" si="0"/>
        <v>40000</v>
      </c>
      <c r="H42" s="58"/>
      <c r="I42" s="11"/>
      <c r="J42" s="11"/>
      <c r="K42" s="11"/>
      <c r="L42" s="11">
        <v>40000</v>
      </c>
      <c r="M42" s="12"/>
      <c r="N42" s="13"/>
      <c r="O42" s="14">
        <v>40000</v>
      </c>
      <c r="P42" s="14"/>
      <c r="Q42" s="14"/>
      <c r="R42" s="49"/>
    </row>
    <row r="43" spans="1:18" ht="27.75" customHeight="1" x14ac:dyDescent="0.15">
      <c r="A43" s="65"/>
      <c r="B43" s="22" t="s">
        <v>96</v>
      </c>
      <c r="C43" s="37" t="s">
        <v>132</v>
      </c>
      <c r="D43" s="23">
        <f>[1]요금!$D$43</f>
        <v>0</v>
      </c>
      <c r="E43" s="23" t="e">
        <f t="shared" si="1"/>
        <v>#DIV/0!</v>
      </c>
      <c r="F43" s="61" t="e">
        <f t="shared" si="2"/>
        <v>#DIV/0!</v>
      </c>
      <c r="G43" s="62" t="e">
        <f t="shared" si="0"/>
        <v>#DIV/0!</v>
      </c>
      <c r="H43" s="58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7.75" customHeight="1" x14ac:dyDescent="0.15">
      <c r="A44" s="65"/>
      <c r="B44" s="22" t="s">
        <v>40</v>
      </c>
      <c r="C44" s="37" t="s">
        <v>133</v>
      </c>
      <c r="D44" s="23">
        <f>[1]요금!$D$44</f>
        <v>10222.222222222223</v>
      </c>
      <c r="E44" s="23">
        <f t="shared" si="1"/>
        <v>11444.444444444445</v>
      </c>
      <c r="F44" s="61" t="str">
        <f t="shared" si="2"/>
        <v>↑</v>
      </c>
      <c r="G44" s="62">
        <f t="shared" si="0"/>
        <v>1222.2222222222226</v>
      </c>
      <c r="H44" s="58">
        <f t="shared" si="3"/>
        <v>-10.7</v>
      </c>
      <c r="I44" s="11">
        <v>10000</v>
      </c>
      <c r="J44" s="11">
        <v>8000</v>
      </c>
      <c r="K44" s="11">
        <v>8000</v>
      </c>
      <c r="L44" s="11">
        <v>12000</v>
      </c>
      <c r="M44" s="12">
        <v>12000</v>
      </c>
      <c r="N44" s="13">
        <v>12000</v>
      </c>
      <c r="O44" s="14">
        <v>10000</v>
      </c>
      <c r="P44" s="14">
        <v>11000</v>
      </c>
      <c r="Q44" s="14">
        <v>20000</v>
      </c>
      <c r="R44" s="49"/>
    </row>
    <row r="45" spans="1:18" ht="27.75" customHeight="1" x14ac:dyDescent="0.15">
      <c r="A45" s="65"/>
      <c r="B45" s="22" t="s">
        <v>41</v>
      </c>
      <c r="C45" s="37" t="s">
        <v>134</v>
      </c>
      <c r="D45" s="23">
        <f>[1]요금!$D$45</f>
        <v>22666.666666666668</v>
      </c>
      <c r="E45" s="23">
        <f t="shared" si="1"/>
        <v>26777.777777777777</v>
      </c>
      <c r="F45" s="61" t="str">
        <f t="shared" si="2"/>
        <v>↑</v>
      </c>
      <c r="G45" s="62">
        <f t="shared" si="0"/>
        <v>4111.1111111111095</v>
      </c>
      <c r="H45" s="58">
        <f t="shared" si="3"/>
        <v>-15.4</v>
      </c>
      <c r="I45" s="11">
        <v>12000</v>
      </c>
      <c r="J45" s="11">
        <v>12000</v>
      </c>
      <c r="K45" s="11">
        <v>10000</v>
      </c>
      <c r="L45" s="11">
        <v>12000</v>
      </c>
      <c r="M45" s="12">
        <v>15000</v>
      </c>
      <c r="N45" s="13">
        <v>40000</v>
      </c>
      <c r="O45" s="14">
        <v>25000</v>
      </c>
      <c r="P45" s="14">
        <v>35000</v>
      </c>
      <c r="Q45" s="14">
        <v>80000</v>
      </c>
      <c r="R45" s="49"/>
    </row>
    <row r="46" spans="1:18" ht="27.75" customHeight="1" x14ac:dyDescent="0.15">
      <c r="A46" s="65"/>
      <c r="B46" s="22" t="s">
        <v>89</v>
      </c>
      <c r="C46" s="37" t="s">
        <v>135</v>
      </c>
      <c r="D46" s="23">
        <f>[1]요금!$D$46</f>
        <v>7375</v>
      </c>
      <c r="E46" s="23">
        <f t="shared" si="1"/>
        <v>7250</v>
      </c>
      <c r="F46" s="61" t="str">
        <f t="shared" si="2"/>
        <v>↓</v>
      </c>
      <c r="G46" s="62">
        <f t="shared" si="0"/>
        <v>125</v>
      </c>
      <c r="H46" s="58">
        <f t="shared" si="3"/>
        <v>1.7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7000</v>
      </c>
      <c r="O46" s="14">
        <v>7000</v>
      </c>
      <c r="P46" s="14"/>
      <c r="Q46" s="14">
        <v>8000</v>
      </c>
      <c r="R46" s="49"/>
    </row>
    <row r="47" spans="1:18" ht="27.75" customHeight="1" x14ac:dyDescent="0.15">
      <c r="A47" s="67"/>
      <c r="B47" s="22" t="s">
        <v>91</v>
      </c>
      <c r="C47" s="37" t="s">
        <v>136</v>
      </c>
      <c r="D47" s="23">
        <f>[1]요금!$D$47</f>
        <v>8250</v>
      </c>
      <c r="E47" s="23">
        <f t="shared" si="1"/>
        <v>8125</v>
      </c>
      <c r="F47" s="61" t="str">
        <f t="shared" si="2"/>
        <v>↓</v>
      </c>
      <c r="G47" s="62">
        <f t="shared" si="0"/>
        <v>125</v>
      </c>
      <c r="H47" s="58">
        <f t="shared" si="3"/>
        <v>1.5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4"/>
      <c r="Q47" s="45">
        <v>9000</v>
      </c>
      <c r="R47" s="49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I32" activePane="bottomRight" state="frozen"/>
      <selection pane="topRight" activeCell="D1" sqref="D1"/>
      <selection pane="bottomLeft" activeCell="A3" sqref="A3"/>
      <selection pane="bottomRight" activeCell="N36" sqref="N36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2.6640625" style="4" customWidth="1"/>
    <col min="5" max="6" width="12.6640625" style="5" customWidth="1"/>
    <col min="7" max="12" width="13.109375" style="5" customWidth="1"/>
    <col min="13" max="16384" width="8.88671875" style="2"/>
  </cols>
  <sheetData>
    <row r="1" spans="1:17" s="3" customFormat="1" ht="39" customHeight="1" x14ac:dyDescent="0.15">
      <c r="A1" s="68" t="s">
        <v>267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48"/>
      <c r="M1" s="6"/>
      <c r="N1" s="6"/>
      <c r="O1" s="6"/>
      <c r="P1" s="6"/>
      <c r="Q1" s="6"/>
    </row>
    <row r="2" spans="1:17" x14ac:dyDescent="0.15">
      <c r="A2" s="19" t="s">
        <v>8</v>
      </c>
      <c r="B2" s="27" t="s">
        <v>9</v>
      </c>
      <c r="C2" s="28" t="s">
        <v>10</v>
      </c>
      <c r="D2" s="52" t="s">
        <v>98</v>
      </c>
      <c r="E2" s="52" t="s">
        <v>2</v>
      </c>
      <c r="F2" s="52" t="s">
        <v>3</v>
      </c>
      <c r="G2" s="52" t="s">
        <v>0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142</v>
      </c>
    </row>
    <row r="3" spans="1:17" s="1" customFormat="1" ht="68.25" customHeight="1" x14ac:dyDescent="0.15">
      <c r="A3" s="64" t="s">
        <v>94</v>
      </c>
      <c r="B3" s="21" t="s">
        <v>44</v>
      </c>
      <c r="C3" s="29" t="s">
        <v>46</v>
      </c>
      <c r="D3" s="33" t="s">
        <v>364</v>
      </c>
      <c r="E3" s="34" t="s">
        <v>232</v>
      </c>
      <c r="F3" s="34" t="s">
        <v>268</v>
      </c>
      <c r="G3" s="34" t="s">
        <v>148</v>
      </c>
      <c r="H3" s="34" t="s">
        <v>199</v>
      </c>
      <c r="I3" s="34" t="s">
        <v>433</v>
      </c>
      <c r="J3" s="34" t="s">
        <v>325</v>
      </c>
      <c r="K3" s="46" t="s">
        <v>398</v>
      </c>
      <c r="L3" s="46" t="s">
        <v>365</v>
      </c>
    </row>
    <row r="4" spans="1:17" ht="68.25" customHeight="1" x14ac:dyDescent="0.15">
      <c r="A4" s="65"/>
      <c r="B4" s="21" t="s">
        <v>12</v>
      </c>
      <c r="C4" s="22" t="s">
        <v>47</v>
      </c>
      <c r="D4" s="33" t="s">
        <v>167</v>
      </c>
      <c r="E4" s="34" t="s">
        <v>233</v>
      </c>
      <c r="F4" s="34" t="s">
        <v>269</v>
      </c>
      <c r="G4" s="34" t="s">
        <v>153</v>
      </c>
      <c r="H4" s="34" t="s">
        <v>200</v>
      </c>
      <c r="I4" s="34" t="s">
        <v>434</v>
      </c>
      <c r="J4" s="34" t="s">
        <v>326</v>
      </c>
      <c r="K4" s="34" t="s">
        <v>399</v>
      </c>
      <c r="L4" s="46" t="s">
        <v>366</v>
      </c>
    </row>
    <row r="5" spans="1:17" ht="68.25" customHeight="1" x14ac:dyDescent="0.15">
      <c r="A5" s="65"/>
      <c r="B5" s="21" t="s">
        <v>13</v>
      </c>
      <c r="C5" s="22" t="s">
        <v>48</v>
      </c>
      <c r="D5" s="33" t="s">
        <v>168</v>
      </c>
      <c r="E5" s="34" t="s">
        <v>234</v>
      </c>
      <c r="F5" s="34" t="s">
        <v>270</v>
      </c>
      <c r="G5" s="34" t="s">
        <v>153</v>
      </c>
      <c r="H5" s="34" t="s">
        <v>201</v>
      </c>
      <c r="I5" s="34" t="s">
        <v>435</v>
      </c>
      <c r="J5" s="34" t="s">
        <v>327</v>
      </c>
      <c r="K5" s="34" t="s">
        <v>400</v>
      </c>
      <c r="L5" s="46" t="s">
        <v>366</v>
      </c>
    </row>
    <row r="6" spans="1:17" ht="68.25" customHeight="1" x14ac:dyDescent="0.15">
      <c r="A6" s="65"/>
      <c r="B6" s="21" t="s">
        <v>14</v>
      </c>
      <c r="C6" s="29" t="s">
        <v>45</v>
      </c>
      <c r="D6" s="33" t="s">
        <v>169</v>
      </c>
      <c r="E6" s="34" t="s">
        <v>235</v>
      </c>
      <c r="F6" s="34" t="s">
        <v>146</v>
      </c>
      <c r="G6" s="34" t="s">
        <v>154</v>
      </c>
      <c r="H6" s="34" t="s">
        <v>202</v>
      </c>
      <c r="I6" s="34" t="s">
        <v>435</v>
      </c>
      <c r="J6" s="34" t="s">
        <v>328</v>
      </c>
      <c r="K6" s="34" t="s">
        <v>401</v>
      </c>
      <c r="L6" s="46" t="s">
        <v>367</v>
      </c>
    </row>
    <row r="7" spans="1:17" ht="68.25" customHeight="1" x14ac:dyDescent="0.15">
      <c r="A7" s="65"/>
      <c r="B7" s="21" t="s">
        <v>15</v>
      </c>
      <c r="C7" s="30" t="s">
        <v>49</v>
      </c>
      <c r="D7" s="33" t="s">
        <v>170</v>
      </c>
      <c r="E7" s="34" t="s">
        <v>236</v>
      </c>
      <c r="F7" s="34" t="s">
        <v>271</v>
      </c>
      <c r="G7" s="34" t="s">
        <v>303</v>
      </c>
      <c r="H7" s="34" t="s">
        <v>203</v>
      </c>
      <c r="I7" s="34" t="s">
        <v>436</v>
      </c>
      <c r="J7" s="34" t="s">
        <v>329</v>
      </c>
      <c r="K7" s="34" t="s">
        <v>402</v>
      </c>
      <c r="L7" s="46" t="s">
        <v>368</v>
      </c>
    </row>
    <row r="8" spans="1:17" ht="68.25" customHeight="1" x14ac:dyDescent="0.15">
      <c r="A8" s="65"/>
      <c r="B8" s="21" t="s">
        <v>16</v>
      </c>
      <c r="C8" s="30" t="s">
        <v>50</v>
      </c>
      <c r="D8" s="63" t="s">
        <v>171</v>
      </c>
      <c r="E8" s="34" t="s">
        <v>237</v>
      </c>
      <c r="F8" s="34" t="s">
        <v>272</v>
      </c>
      <c r="G8" s="34" t="s">
        <v>153</v>
      </c>
      <c r="H8" s="34" t="s">
        <v>204</v>
      </c>
      <c r="I8" s="34" t="s">
        <v>437</v>
      </c>
      <c r="J8" s="34" t="s">
        <v>330</v>
      </c>
      <c r="K8" s="34" t="s">
        <v>403</v>
      </c>
      <c r="L8" s="46" t="s">
        <v>369</v>
      </c>
    </row>
    <row r="9" spans="1:17" ht="68.25" customHeight="1" x14ac:dyDescent="0.15">
      <c r="A9" s="65"/>
      <c r="B9" s="21" t="s">
        <v>17</v>
      </c>
      <c r="C9" s="30" t="s">
        <v>50</v>
      </c>
      <c r="D9" s="63" t="s">
        <v>172</v>
      </c>
      <c r="E9" s="34" t="s">
        <v>234</v>
      </c>
      <c r="F9" s="34" t="s">
        <v>272</v>
      </c>
      <c r="G9" s="34" t="s">
        <v>153</v>
      </c>
      <c r="H9" s="34" t="s">
        <v>205</v>
      </c>
      <c r="I9" s="34" t="s">
        <v>438</v>
      </c>
      <c r="J9" s="34" t="s">
        <v>331</v>
      </c>
      <c r="K9" s="34" t="s">
        <v>403</v>
      </c>
      <c r="L9" s="46" t="s">
        <v>369</v>
      </c>
    </row>
    <row r="10" spans="1:17" ht="68.25" customHeight="1" x14ac:dyDescent="0.15">
      <c r="A10" s="65"/>
      <c r="B10" s="21" t="s">
        <v>27</v>
      </c>
      <c r="C10" s="30" t="s">
        <v>51</v>
      </c>
      <c r="D10" s="33" t="s">
        <v>173</v>
      </c>
      <c r="E10" s="34" t="s">
        <v>238</v>
      </c>
      <c r="F10" s="34" t="s">
        <v>273</v>
      </c>
      <c r="G10" s="34" t="s">
        <v>304</v>
      </c>
      <c r="H10" s="34" t="s">
        <v>206</v>
      </c>
      <c r="I10" s="34" t="s">
        <v>439</v>
      </c>
      <c r="J10" s="34" t="s">
        <v>332</v>
      </c>
      <c r="K10" s="34" t="s">
        <v>404</v>
      </c>
      <c r="L10" s="46" t="s">
        <v>370</v>
      </c>
    </row>
    <row r="11" spans="1:17" ht="68.25" customHeight="1" x14ac:dyDescent="0.15">
      <c r="A11" s="65"/>
      <c r="B11" s="21" t="s">
        <v>97</v>
      </c>
      <c r="C11" s="30" t="s">
        <v>51</v>
      </c>
      <c r="D11" s="63" t="s">
        <v>174</v>
      </c>
      <c r="E11" s="34" t="s">
        <v>239</v>
      </c>
      <c r="F11" s="34" t="s">
        <v>274</v>
      </c>
      <c r="G11" s="34" t="s">
        <v>305</v>
      </c>
      <c r="H11" s="34" t="s">
        <v>207</v>
      </c>
      <c r="I11" s="34" t="s">
        <v>440</v>
      </c>
      <c r="J11" s="34" t="s">
        <v>333</v>
      </c>
      <c r="K11" s="34" t="s">
        <v>405</v>
      </c>
      <c r="L11" s="46" t="s">
        <v>371</v>
      </c>
    </row>
    <row r="12" spans="1:17" ht="68.25" customHeight="1" x14ac:dyDescent="0.15">
      <c r="A12" s="65"/>
      <c r="B12" s="21" t="s">
        <v>26</v>
      </c>
      <c r="C12" s="30" t="s">
        <v>52</v>
      </c>
      <c r="D12" s="63" t="s">
        <v>175</v>
      </c>
      <c r="E12" s="34" t="s">
        <v>240</v>
      </c>
      <c r="F12" s="34" t="s">
        <v>275</v>
      </c>
      <c r="G12" s="34" t="s">
        <v>155</v>
      </c>
      <c r="H12" s="34" t="s">
        <v>208</v>
      </c>
      <c r="I12" s="34" t="s">
        <v>441</v>
      </c>
      <c r="J12" s="34" t="s">
        <v>334</v>
      </c>
      <c r="K12" s="34" t="s">
        <v>406</v>
      </c>
      <c r="L12" s="46" t="s">
        <v>372</v>
      </c>
    </row>
    <row r="13" spans="1:17" ht="68.25" customHeight="1" x14ac:dyDescent="0.15">
      <c r="A13" s="65"/>
      <c r="B13" s="21" t="s">
        <v>25</v>
      </c>
      <c r="C13" s="30" t="s">
        <v>52</v>
      </c>
      <c r="D13" s="63" t="s">
        <v>176</v>
      </c>
      <c r="E13" s="34" t="s">
        <v>241</v>
      </c>
      <c r="F13" s="34" t="s">
        <v>276</v>
      </c>
      <c r="G13" s="34" t="s">
        <v>163</v>
      </c>
      <c r="H13" s="34" t="s">
        <v>209</v>
      </c>
      <c r="I13" s="34" t="s">
        <v>442</v>
      </c>
      <c r="J13" s="34" t="s">
        <v>334</v>
      </c>
      <c r="K13" s="34" t="s">
        <v>407</v>
      </c>
      <c r="L13" s="46" t="s">
        <v>373</v>
      </c>
    </row>
    <row r="14" spans="1:17" ht="68.25" customHeight="1" x14ac:dyDescent="0.15">
      <c r="A14" s="65"/>
      <c r="B14" s="21" t="s">
        <v>21</v>
      </c>
      <c r="C14" s="21" t="s">
        <v>22</v>
      </c>
      <c r="D14" s="33" t="s">
        <v>177</v>
      </c>
      <c r="E14" s="34" t="s">
        <v>242</v>
      </c>
      <c r="F14" s="33" t="s">
        <v>277</v>
      </c>
      <c r="G14" s="34" t="s">
        <v>156</v>
      </c>
      <c r="H14" s="34" t="s">
        <v>210</v>
      </c>
      <c r="I14" s="34" t="s">
        <v>443</v>
      </c>
      <c r="J14" s="34" t="s">
        <v>335</v>
      </c>
      <c r="K14" s="46" t="s">
        <v>408</v>
      </c>
      <c r="L14" s="46" t="s">
        <v>374</v>
      </c>
    </row>
    <row r="15" spans="1:17" ht="68.25" customHeight="1" x14ac:dyDescent="0.15">
      <c r="A15" s="65"/>
      <c r="B15" s="21" t="s">
        <v>23</v>
      </c>
      <c r="C15" s="21" t="s">
        <v>22</v>
      </c>
      <c r="D15" s="63" t="s">
        <v>178</v>
      </c>
      <c r="E15" s="34" t="s">
        <v>243</v>
      </c>
      <c r="F15" s="63" t="s">
        <v>278</v>
      </c>
      <c r="G15" s="34" t="s">
        <v>157</v>
      </c>
      <c r="H15" s="34" t="s">
        <v>211</v>
      </c>
      <c r="I15" s="34" t="s">
        <v>444</v>
      </c>
      <c r="J15" s="34" t="s">
        <v>336</v>
      </c>
      <c r="K15" s="46" t="s">
        <v>409</v>
      </c>
      <c r="L15" s="46" t="s">
        <v>375</v>
      </c>
    </row>
    <row r="16" spans="1:17" ht="68.25" customHeight="1" x14ac:dyDescent="0.15">
      <c r="A16" s="65"/>
      <c r="B16" s="21" t="s">
        <v>24</v>
      </c>
      <c r="C16" s="31" t="s">
        <v>53</v>
      </c>
      <c r="D16" s="63" t="s">
        <v>179</v>
      </c>
      <c r="E16" s="34" t="s">
        <v>244</v>
      </c>
      <c r="F16" s="63" t="s">
        <v>279</v>
      </c>
      <c r="G16" s="34" t="s">
        <v>306</v>
      </c>
      <c r="H16" s="34" t="s">
        <v>212</v>
      </c>
      <c r="I16" s="34" t="s">
        <v>445</v>
      </c>
      <c r="J16" s="34" t="s">
        <v>337</v>
      </c>
      <c r="K16" s="46" t="s">
        <v>410</v>
      </c>
      <c r="L16" s="46" t="s">
        <v>376</v>
      </c>
    </row>
    <row r="17" spans="1:14" ht="68.25" customHeight="1" x14ac:dyDescent="0.15">
      <c r="A17" s="65"/>
      <c r="B17" s="21" t="s">
        <v>20</v>
      </c>
      <c r="C17" s="30" t="s">
        <v>54</v>
      </c>
      <c r="D17" s="63" t="s">
        <v>169</v>
      </c>
      <c r="E17" s="34" t="s">
        <v>245</v>
      </c>
      <c r="F17" s="34" t="s">
        <v>280</v>
      </c>
      <c r="G17" s="34" t="s">
        <v>154</v>
      </c>
      <c r="H17" s="34" t="s">
        <v>206</v>
      </c>
      <c r="I17" s="34" t="s">
        <v>446</v>
      </c>
      <c r="J17" s="34" t="s">
        <v>338</v>
      </c>
      <c r="K17" s="34" t="s">
        <v>411</v>
      </c>
      <c r="L17" s="46" t="s">
        <v>377</v>
      </c>
    </row>
    <row r="18" spans="1:14" ht="68.25" customHeight="1" x14ac:dyDescent="0.15">
      <c r="A18" s="65"/>
      <c r="B18" s="21" t="s">
        <v>28</v>
      </c>
      <c r="C18" s="21" t="s">
        <v>55</v>
      </c>
      <c r="D18" s="33" t="s">
        <v>180</v>
      </c>
      <c r="E18" s="34" t="s">
        <v>246</v>
      </c>
      <c r="F18" s="34" t="s">
        <v>281</v>
      </c>
      <c r="G18" s="34" t="s">
        <v>307</v>
      </c>
      <c r="H18" s="34" t="s">
        <v>213</v>
      </c>
      <c r="I18" s="34" t="s">
        <v>447</v>
      </c>
      <c r="J18" s="34" t="s">
        <v>339</v>
      </c>
      <c r="K18" s="46" t="s">
        <v>412</v>
      </c>
      <c r="L18" s="46" t="s">
        <v>378</v>
      </c>
    </row>
    <row r="19" spans="1:14" ht="68.25" customHeight="1" x14ac:dyDescent="0.15">
      <c r="A19" s="65"/>
      <c r="B19" s="55" t="s">
        <v>143</v>
      </c>
      <c r="C19" s="29" t="s">
        <v>56</v>
      </c>
      <c r="D19" s="33" t="s">
        <v>181</v>
      </c>
      <c r="E19" s="34" t="s">
        <v>247</v>
      </c>
      <c r="F19" s="34" t="s">
        <v>282</v>
      </c>
      <c r="G19" s="34" t="s">
        <v>158</v>
      </c>
      <c r="H19" s="34" t="s">
        <v>214</v>
      </c>
      <c r="I19" s="34" t="s">
        <v>448</v>
      </c>
      <c r="J19" s="34" t="s">
        <v>340</v>
      </c>
      <c r="K19" s="46" t="s">
        <v>413</v>
      </c>
      <c r="L19" s="46" t="s">
        <v>379</v>
      </c>
      <c r="N19" s="53"/>
    </row>
    <row r="20" spans="1:14" ht="68.25" customHeight="1" x14ac:dyDescent="0.15">
      <c r="A20" s="65"/>
      <c r="B20" s="21" t="s">
        <v>29</v>
      </c>
      <c r="C20" s="22" t="s">
        <v>57</v>
      </c>
      <c r="D20" s="33" t="s">
        <v>182</v>
      </c>
      <c r="E20" s="34" t="s">
        <v>248</v>
      </c>
      <c r="F20" s="34" t="s">
        <v>283</v>
      </c>
      <c r="G20" s="34" t="s">
        <v>308</v>
      </c>
      <c r="H20" s="34" t="s">
        <v>215</v>
      </c>
      <c r="I20" s="34" t="s">
        <v>449</v>
      </c>
      <c r="J20" s="34" t="s">
        <v>341</v>
      </c>
      <c r="K20" s="34" t="s">
        <v>414</v>
      </c>
      <c r="L20" s="46" t="s">
        <v>380</v>
      </c>
    </row>
    <row r="21" spans="1:14" ht="68.25" customHeight="1" x14ac:dyDescent="0.15">
      <c r="A21" s="65"/>
      <c r="B21" s="21" t="s">
        <v>30</v>
      </c>
      <c r="C21" s="22" t="s">
        <v>58</v>
      </c>
      <c r="D21" s="33" t="s">
        <v>183</v>
      </c>
      <c r="E21" s="34" t="s">
        <v>249</v>
      </c>
      <c r="F21" s="34" t="s">
        <v>284</v>
      </c>
      <c r="G21" s="34" t="s">
        <v>309</v>
      </c>
      <c r="H21" s="34" t="s">
        <v>216</v>
      </c>
      <c r="I21" s="34" t="s">
        <v>450</v>
      </c>
      <c r="J21" s="34" t="s">
        <v>342</v>
      </c>
      <c r="K21" s="34" t="s">
        <v>415</v>
      </c>
      <c r="L21" s="46" t="s">
        <v>381</v>
      </c>
    </row>
    <row r="22" spans="1:14" ht="68.25" customHeight="1" x14ac:dyDescent="0.15">
      <c r="A22" s="65"/>
      <c r="B22" s="21" t="s">
        <v>18</v>
      </c>
      <c r="C22" s="21" t="s">
        <v>11</v>
      </c>
      <c r="D22" s="63" t="s">
        <v>184</v>
      </c>
      <c r="E22" s="34" t="s">
        <v>250</v>
      </c>
      <c r="F22" s="34" t="s">
        <v>285</v>
      </c>
      <c r="G22" s="34" t="s">
        <v>153</v>
      </c>
      <c r="H22" s="34" t="s">
        <v>217</v>
      </c>
      <c r="I22" s="34" t="s">
        <v>451</v>
      </c>
      <c r="J22" s="34" t="s">
        <v>343</v>
      </c>
      <c r="K22" s="34" t="s">
        <v>416</v>
      </c>
      <c r="L22" s="46" t="s">
        <v>382</v>
      </c>
    </row>
    <row r="23" spans="1:14" ht="68.25" customHeight="1" x14ac:dyDescent="0.15">
      <c r="A23" s="65"/>
      <c r="B23" s="21" t="s">
        <v>59</v>
      </c>
      <c r="C23" s="21" t="s">
        <v>60</v>
      </c>
      <c r="D23" s="63" t="s">
        <v>185</v>
      </c>
      <c r="E23" s="34" t="s">
        <v>251</v>
      </c>
      <c r="F23" s="34" t="s">
        <v>286</v>
      </c>
      <c r="G23" s="34" t="s">
        <v>310</v>
      </c>
      <c r="H23" s="34" t="s">
        <v>218</v>
      </c>
      <c r="I23" s="34" t="s">
        <v>452</v>
      </c>
      <c r="J23" s="34" t="s">
        <v>344</v>
      </c>
      <c r="K23" s="34" t="s">
        <v>417</v>
      </c>
      <c r="L23" s="46" t="s">
        <v>383</v>
      </c>
    </row>
    <row r="24" spans="1:14" ht="68.25" customHeight="1" x14ac:dyDescent="0.15">
      <c r="A24" s="65"/>
      <c r="B24" s="21" t="s">
        <v>19</v>
      </c>
      <c r="C24" s="21" t="s">
        <v>61</v>
      </c>
      <c r="D24" s="63" t="s">
        <v>186</v>
      </c>
      <c r="E24" s="34" t="s">
        <v>252</v>
      </c>
      <c r="F24" s="34" t="s">
        <v>287</v>
      </c>
      <c r="G24" s="34" t="s">
        <v>311</v>
      </c>
      <c r="H24" s="34" t="s">
        <v>219</v>
      </c>
      <c r="I24" s="34" t="s">
        <v>453</v>
      </c>
      <c r="J24" s="34" t="s">
        <v>345</v>
      </c>
      <c r="K24" s="34" t="s">
        <v>418</v>
      </c>
      <c r="L24" s="46" t="s">
        <v>384</v>
      </c>
    </row>
    <row r="25" spans="1:14" ht="68.25" customHeight="1" x14ac:dyDescent="0.15">
      <c r="A25" s="65"/>
      <c r="B25" s="21" t="s">
        <v>62</v>
      </c>
      <c r="C25" s="29" t="s">
        <v>63</v>
      </c>
      <c r="D25" s="33" t="s">
        <v>187</v>
      </c>
      <c r="E25" s="34" t="s">
        <v>253</v>
      </c>
      <c r="F25" s="34" t="s">
        <v>288</v>
      </c>
      <c r="G25" s="34" t="s">
        <v>312</v>
      </c>
      <c r="H25" s="34" t="s">
        <v>150</v>
      </c>
      <c r="I25" s="46" t="s">
        <v>454</v>
      </c>
      <c r="J25" s="46" t="s">
        <v>346</v>
      </c>
      <c r="K25" s="46" t="s">
        <v>419</v>
      </c>
      <c r="L25" s="46" t="s">
        <v>468</v>
      </c>
    </row>
    <row r="26" spans="1:14" ht="68.25" customHeight="1" x14ac:dyDescent="0.15">
      <c r="A26" s="65"/>
      <c r="B26" s="21" t="s">
        <v>64</v>
      </c>
      <c r="C26" s="29" t="s">
        <v>65</v>
      </c>
      <c r="D26" s="63" t="s">
        <v>188</v>
      </c>
      <c r="E26" s="34" t="s">
        <v>254</v>
      </c>
      <c r="F26" s="34" t="s">
        <v>289</v>
      </c>
      <c r="G26" s="34" t="s">
        <v>313</v>
      </c>
      <c r="H26" s="34" t="s">
        <v>151</v>
      </c>
      <c r="I26" s="46" t="s">
        <v>455</v>
      </c>
      <c r="J26" s="46" t="s">
        <v>347</v>
      </c>
      <c r="K26" s="46" t="s">
        <v>420</v>
      </c>
      <c r="L26" s="46" t="s">
        <v>469</v>
      </c>
    </row>
    <row r="27" spans="1:14" ht="68.25" customHeight="1" x14ac:dyDescent="0.15">
      <c r="A27" s="64" t="s">
        <v>95</v>
      </c>
      <c r="B27" s="22" t="s">
        <v>66</v>
      </c>
      <c r="C27" s="29" t="s">
        <v>67</v>
      </c>
      <c r="D27" s="33" t="s">
        <v>189</v>
      </c>
      <c r="E27" s="34" t="s">
        <v>255</v>
      </c>
      <c r="F27" s="34" t="s">
        <v>290</v>
      </c>
      <c r="G27" s="34" t="s">
        <v>315</v>
      </c>
      <c r="H27" s="34" t="s">
        <v>220</v>
      </c>
      <c r="I27" s="34" t="s">
        <v>456</v>
      </c>
      <c r="J27" s="34" t="s">
        <v>348</v>
      </c>
      <c r="K27" s="34" t="s">
        <v>421</v>
      </c>
      <c r="L27" s="46" t="s">
        <v>385</v>
      </c>
    </row>
    <row r="28" spans="1:14" ht="68.25" customHeight="1" x14ac:dyDescent="0.15">
      <c r="A28" s="65"/>
      <c r="B28" s="22" t="s">
        <v>43</v>
      </c>
      <c r="C28" s="29" t="s">
        <v>68</v>
      </c>
      <c r="D28" s="63" t="s">
        <v>190</v>
      </c>
      <c r="E28" s="34" t="s">
        <v>256</v>
      </c>
      <c r="F28" s="34" t="s">
        <v>291</v>
      </c>
      <c r="G28" s="34" t="s">
        <v>314</v>
      </c>
      <c r="H28" s="34" t="s">
        <v>221</v>
      </c>
      <c r="I28" s="34" t="s">
        <v>457</v>
      </c>
      <c r="J28" s="34" t="s">
        <v>349</v>
      </c>
      <c r="K28" s="34" t="s">
        <v>422</v>
      </c>
      <c r="L28" s="46" t="s">
        <v>386</v>
      </c>
    </row>
    <row r="29" spans="1:14" ht="68.25" customHeight="1" x14ac:dyDescent="0.15">
      <c r="A29" s="65"/>
      <c r="B29" s="22" t="s">
        <v>31</v>
      </c>
      <c r="C29" s="29" t="s">
        <v>69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68.25" customHeight="1" x14ac:dyDescent="0.15">
      <c r="A30" s="65"/>
      <c r="B30" s="22" t="s">
        <v>42</v>
      </c>
      <c r="C30" s="36" t="s">
        <v>141</v>
      </c>
      <c r="D30" s="33" t="s">
        <v>191</v>
      </c>
      <c r="E30" s="34" t="s">
        <v>257</v>
      </c>
      <c r="F30" s="34" t="s">
        <v>292</v>
      </c>
      <c r="G30" s="34" t="s">
        <v>316</v>
      </c>
      <c r="H30" s="34" t="s">
        <v>222</v>
      </c>
      <c r="I30" s="34" t="s">
        <v>458</v>
      </c>
      <c r="J30" s="34" t="s">
        <v>350</v>
      </c>
      <c r="K30" s="34" t="s">
        <v>423</v>
      </c>
      <c r="L30" s="34" t="s">
        <v>387</v>
      </c>
    </row>
    <row r="31" spans="1:14" ht="68.25" customHeight="1" x14ac:dyDescent="0.15">
      <c r="A31" s="65"/>
      <c r="B31" s="22" t="s">
        <v>70</v>
      </c>
      <c r="C31" s="29" t="s">
        <v>71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68.25" customHeight="1" x14ac:dyDescent="0.15">
      <c r="A32" s="65"/>
      <c r="B32" s="22" t="s">
        <v>35</v>
      </c>
      <c r="C32" s="22" t="s">
        <v>72</v>
      </c>
      <c r="D32" s="47"/>
      <c r="E32" s="34"/>
      <c r="F32" s="35"/>
      <c r="G32" s="35"/>
      <c r="H32" s="34"/>
      <c r="I32" s="34" t="s">
        <v>459</v>
      </c>
      <c r="J32" s="34" t="s">
        <v>351</v>
      </c>
      <c r="K32" s="34" t="s">
        <v>424</v>
      </c>
      <c r="L32" s="34" t="s">
        <v>149</v>
      </c>
    </row>
    <row r="33" spans="1:14" ht="68.25" customHeight="1" x14ac:dyDescent="0.15">
      <c r="A33" s="65"/>
      <c r="B33" s="22" t="s">
        <v>73</v>
      </c>
      <c r="C33" s="22" t="s">
        <v>74</v>
      </c>
      <c r="D33" s="47"/>
      <c r="E33" s="35"/>
      <c r="F33" s="34" t="s">
        <v>293</v>
      </c>
      <c r="G33" s="34" t="s">
        <v>159</v>
      </c>
      <c r="H33" s="34" t="s">
        <v>223</v>
      </c>
      <c r="I33" s="35"/>
      <c r="J33" s="34" t="s">
        <v>352</v>
      </c>
      <c r="K33" s="34"/>
      <c r="L33" s="34" t="s">
        <v>388</v>
      </c>
    </row>
    <row r="34" spans="1:14" ht="68.25" customHeight="1" x14ac:dyDescent="0.15">
      <c r="A34" s="65"/>
      <c r="B34" s="22" t="s">
        <v>75</v>
      </c>
      <c r="C34" s="22" t="s">
        <v>76</v>
      </c>
      <c r="D34" s="33"/>
      <c r="E34" s="34"/>
      <c r="F34" s="34"/>
      <c r="G34" s="34" t="s">
        <v>160</v>
      </c>
      <c r="H34" s="34"/>
      <c r="I34" s="34" t="s">
        <v>460</v>
      </c>
      <c r="J34" s="34" t="s">
        <v>353</v>
      </c>
      <c r="K34" s="34" t="s">
        <v>425</v>
      </c>
      <c r="L34" s="34" t="s">
        <v>389</v>
      </c>
    </row>
    <row r="35" spans="1:14" ht="68.25" customHeight="1" x14ac:dyDescent="0.15">
      <c r="A35" s="65"/>
      <c r="B35" s="22" t="s">
        <v>36</v>
      </c>
      <c r="C35" s="22" t="s">
        <v>77</v>
      </c>
      <c r="D35" s="57" t="s">
        <v>192</v>
      </c>
      <c r="E35" s="33" t="s">
        <v>258</v>
      </c>
      <c r="F35" s="34" t="s">
        <v>294</v>
      </c>
      <c r="G35" s="34" t="s">
        <v>317</v>
      </c>
      <c r="H35" s="34" t="s">
        <v>224</v>
      </c>
      <c r="I35" s="34" t="s">
        <v>470</v>
      </c>
      <c r="J35" s="34" t="s">
        <v>354</v>
      </c>
      <c r="K35" s="46" t="s">
        <v>471</v>
      </c>
      <c r="L35" s="46" t="s">
        <v>472</v>
      </c>
    </row>
    <row r="36" spans="1:14" ht="68.25" customHeight="1" x14ac:dyDescent="0.15">
      <c r="A36" s="65"/>
      <c r="B36" s="22" t="s">
        <v>37</v>
      </c>
      <c r="C36" s="22" t="s">
        <v>78</v>
      </c>
      <c r="D36" s="34" t="s">
        <v>193</v>
      </c>
      <c r="E36" s="34" t="s">
        <v>259</v>
      </c>
      <c r="F36" s="34" t="s">
        <v>295</v>
      </c>
      <c r="G36" s="34" t="s">
        <v>318</v>
      </c>
      <c r="H36" s="34" t="s">
        <v>225</v>
      </c>
      <c r="I36" s="34" t="s">
        <v>461</v>
      </c>
      <c r="J36" s="34" t="s">
        <v>355</v>
      </c>
      <c r="K36" s="34" t="s">
        <v>426</v>
      </c>
      <c r="L36" s="46" t="s">
        <v>390</v>
      </c>
    </row>
    <row r="37" spans="1:14" ht="68.25" customHeight="1" x14ac:dyDescent="0.15">
      <c r="A37" s="65"/>
      <c r="B37" s="22" t="s">
        <v>33</v>
      </c>
      <c r="C37" s="22" t="s">
        <v>34</v>
      </c>
      <c r="D37" s="33" t="s">
        <v>152</v>
      </c>
      <c r="E37" s="34" t="s">
        <v>260</v>
      </c>
      <c r="F37" s="34" t="s">
        <v>296</v>
      </c>
      <c r="G37" s="34" t="s">
        <v>319</v>
      </c>
      <c r="H37" s="34" t="s">
        <v>147</v>
      </c>
      <c r="I37" s="34" t="s">
        <v>473</v>
      </c>
      <c r="J37" s="34" t="s">
        <v>474</v>
      </c>
      <c r="K37" s="46" t="s">
        <v>475</v>
      </c>
      <c r="L37" s="46" t="s">
        <v>476</v>
      </c>
    </row>
    <row r="38" spans="1:14" ht="68.25" customHeight="1" x14ac:dyDescent="0.15">
      <c r="A38" s="65"/>
      <c r="B38" s="22" t="s">
        <v>32</v>
      </c>
      <c r="C38" s="22" t="s">
        <v>79</v>
      </c>
      <c r="D38" s="47"/>
      <c r="E38" s="35"/>
      <c r="F38" s="35"/>
      <c r="G38" s="34" t="s">
        <v>320</v>
      </c>
      <c r="H38" s="35"/>
      <c r="I38" s="35"/>
      <c r="J38" s="34" t="s">
        <v>356</v>
      </c>
      <c r="K38" s="34" t="s">
        <v>427</v>
      </c>
      <c r="L38" s="34" t="s">
        <v>391</v>
      </c>
    </row>
    <row r="39" spans="1:14" ht="68.25" customHeight="1" x14ac:dyDescent="0.15">
      <c r="A39" s="65"/>
      <c r="B39" s="22" t="s">
        <v>38</v>
      </c>
      <c r="C39" s="22" t="s">
        <v>80</v>
      </c>
      <c r="D39" s="33" t="s">
        <v>194</v>
      </c>
      <c r="E39" s="34" t="s">
        <v>261</v>
      </c>
      <c r="F39" s="34" t="s">
        <v>297</v>
      </c>
      <c r="G39" s="34" t="s">
        <v>321</v>
      </c>
      <c r="H39" s="34" t="s">
        <v>226</v>
      </c>
      <c r="I39" s="34" t="s">
        <v>462</v>
      </c>
      <c r="J39" s="34" t="s">
        <v>357</v>
      </c>
      <c r="K39" s="34" t="s">
        <v>428</v>
      </c>
      <c r="L39" s="46" t="s">
        <v>392</v>
      </c>
    </row>
    <row r="40" spans="1:14" ht="68.25" customHeight="1" x14ac:dyDescent="0.15">
      <c r="A40" s="65"/>
      <c r="B40" s="22" t="s">
        <v>39</v>
      </c>
      <c r="C40" s="29" t="s">
        <v>81</v>
      </c>
      <c r="D40" s="33" t="s">
        <v>145</v>
      </c>
      <c r="E40" s="34" t="s">
        <v>262</v>
      </c>
      <c r="F40" s="34" t="s">
        <v>298</v>
      </c>
      <c r="G40" s="34" t="s">
        <v>322</v>
      </c>
      <c r="H40" s="34" t="s">
        <v>227</v>
      </c>
      <c r="I40" s="34" t="s">
        <v>463</v>
      </c>
      <c r="J40" s="34"/>
      <c r="K40" s="34" t="s">
        <v>429</v>
      </c>
      <c r="L40" s="46" t="s">
        <v>393</v>
      </c>
    </row>
    <row r="41" spans="1:14" ht="68.25" customHeight="1" x14ac:dyDescent="0.15">
      <c r="A41" s="65"/>
      <c r="B41" s="22" t="s">
        <v>82</v>
      </c>
      <c r="C41" s="22" t="s">
        <v>83</v>
      </c>
      <c r="D41" s="47"/>
      <c r="E41" s="34"/>
      <c r="F41" s="35"/>
      <c r="G41" s="34" t="s">
        <v>323</v>
      </c>
      <c r="H41" s="35"/>
      <c r="I41" s="35"/>
      <c r="J41" s="34" t="s">
        <v>358</v>
      </c>
      <c r="K41" s="34" t="s">
        <v>430</v>
      </c>
      <c r="L41" s="35"/>
    </row>
    <row r="42" spans="1:14" ht="68.25" customHeight="1" x14ac:dyDescent="0.15">
      <c r="A42" s="65"/>
      <c r="B42" s="22" t="s">
        <v>84</v>
      </c>
      <c r="C42" s="22" t="s">
        <v>85</v>
      </c>
      <c r="D42" s="33"/>
      <c r="E42" s="34"/>
      <c r="F42" s="35"/>
      <c r="G42" s="34" t="s">
        <v>324</v>
      </c>
      <c r="H42" s="34"/>
      <c r="I42" s="35"/>
      <c r="J42" s="34" t="s">
        <v>359</v>
      </c>
      <c r="K42" s="35"/>
      <c r="L42" s="35"/>
      <c r="N42" s="50"/>
    </row>
    <row r="43" spans="1:14" ht="68.25" customHeight="1" x14ac:dyDescent="0.15">
      <c r="A43" s="65"/>
      <c r="B43" s="22" t="s">
        <v>96</v>
      </c>
      <c r="C43" s="22" t="s">
        <v>86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68.25" customHeight="1" x14ac:dyDescent="0.15">
      <c r="A44" s="65"/>
      <c r="B44" s="22" t="s">
        <v>40</v>
      </c>
      <c r="C44" s="22" t="s">
        <v>87</v>
      </c>
      <c r="D44" s="33" t="s">
        <v>195</v>
      </c>
      <c r="E44" s="34" t="s">
        <v>263</v>
      </c>
      <c r="F44" s="34" t="s">
        <v>299</v>
      </c>
      <c r="G44" s="34" t="s">
        <v>164</v>
      </c>
      <c r="H44" s="34" t="s">
        <v>228</v>
      </c>
      <c r="I44" s="34" t="s">
        <v>464</v>
      </c>
      <c r="J44" s="34" t="s">
        <v>360</v>
      </c>
      <c r="K44" s="34" t="s">
        <v>431</v>
      </c>
      <c r="L44" s="34" t="s">
        <v>394</v>
      </c>
    </row>
    <row r="45" spans="1:14" ht="68.25" customHeight="1" x14ac:dyDescent="0.15">
      <c r="A45" s="65"/>
      <c r="B45" s="22" t="s">
        <v>41</v>
      </c>
      <c r="C45" s="22" t="s">
        <v>88</v>
      </c>
      <c r="D45" s="63" t="s">
        <v>196</v>
      </c>
      <c r="E45" s="34" t="s">
        <v>264</v>
      </c>
      <c r="F45" s="34" t="s">
        <v>300</v>
      </c>
      <c r="G45" s="34" t="s">
        <v>164</v>
      </c>
      <c r="H45" s="34" t="s">
        <v>229</v>
      </c>
      <c r="I45" s="34" t="s">
        <v>465</v>
      </c>
      <c r="J45" s="34" t="s">
        <v>361</v>
      </c>
      <c r="K45" s="34" t="s">
        <v>432</v>
      </c>
      <c r="L45" s="34" t="s">
        <v>395</v>
      </c>
    </row>
    <row r="46" spans="1:14" ht="68.25" customHeight="1" x14ac:dyDescent="0.15">
      <c r="A46" s="65"/>
      <c r="B46" s="22" t="s">
        <v>89</v>
      </c>
      <c r="C46" s="22" t="s">
        <v>90</v>
      </c>
      <c r="D46" s="33" t="s">
        <v>197</v>
      </c>
      <c r="E46" s="34" t="s">
        <v>265</v>
      </c>
      <c r="F46" s="33" t="s">
        <v>301</v>
      </c>
      <c r="G46" s="34" t="s">
        <v>161</v>
      </c>
      <c r="H46" s="34" t="s">
        <v>230</v>
      </c>
      <c r="I46" s="34" t="s">
        <v>466</v>
      </c>
      <c r="J46" s="34" t="s">
        <v>362</v>
      </c>
      <c r="K46" s="34"/>
      <c r="L46" s="34" t="s">
        <v>397</v>
      </c>
    </row>
    <row r="47" spans="1:14" ht="68.25" customHeight="1" x14ac:dyDescent="0.15">
      <c r="A47" s="65"/>
      <c r="B47" s="22" t="s">
        <v>91</v>
      </c>
      <c r="C47" s="22" t="s">
        <v>92</v>
      </c>
      <c r="D47" s="63" t="s">
        <v>198</v>
      </c>
      <c r="E47" s="34" t="s">
        <v>266</v>
      </c>
      <c r="F47" s="33" t="s">
        <v>302</v>
      </c>
      <c r="G47" s="34" t="s">
        <v>162</v>
      </c>
      <c r="H47" s="34" t="s">
        <v>231</v>
      </c>
      <c r="I47" s="34" t="s">
        <v>467</v>
      </c>
      <c r="J47" s="34" t="s">
        <v>363</v>
      </c>
      <c r="K47" s="34"/>
      <c r="L47" s="34" t="s">
        <v>396</v>
      </c>
    </row>
    <row r="53" spans="9:9" x14ac:dyDescent="0.15">
      <c r="I53" s="5" t="s">
        <v>99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2019-07-31T05:12:08Z</dcterms:modified>
</cp:coreProperties>
</file>