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45" yWindow="15" windowWidth="15285" windowHeight="786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D4" i="5"/>
  <c r="H4" s="1"/>
  <c r="D6"/>
  <c r="G6" s="1"/>
  <c r="D8"/>
  <c r="G8" s="1"/>
  <c r="D10"/>
  <c r="G10" s="1"/>
  <c r="D12"/>
  <c r="H12" s="1"/>
  <c r="D14"/>
  <c r="H14" s="1"/>
  <c r="D16"/>
  <c r="F16" s="1"/>
  <c r="D18"/>
  <c r="F18" s="1"/>
  <c r="D20"/>
  <c r="G20" s="1"/>
  <c r="D22"/>
  <c r="G22" s="1"/>
  <c r="D24"/>
  <c r="G24" s="1"/>
  <c r="D26"/>
  <c r="G26" s="1"/>
  <c r="D28"/>
  <c r="G28" s="1"/>
  <c r="D30"/>
  <c r="G30" s="1"/>
  <c r="D32"/>
  <c r="D34"/>
  <c r="H34" s="1"/>
  <c r="D36"/>
  <c r="F36" s="1"/>
  <c r="D38"/>
  <c r="G38" s="1"/>
  <c r="D40"/>
  <c r="H40" s="1"/>
  <c r="D42"/>
  <c r="G42" s="1"/>
  <c r="D44"/>
  <c r="G44" s="1"/>
  <c r="D46"/>
  <c r="H46" s="1"/>
  <c r="D48"/>
  <c r="G48" s="1"/>
  <c r="D50"/>
  <c r="H50" s="1"/>
  <c r="D52"/>
  <c r="H52" s="1"/>
  <c r="D54"/>
  <c r="G54" s="1"/>
  <c r="D56"/>
  <c r="H56" s="1"/>
  <c r="D58"/>
  <c r="H58" s="1"/>
  <c r="D60"/>
  <c r="H60" s="1"/>
  <c r="D62"/>
  <c r="H62" s="1"/>
  <c r="D64"/>
  <c r="F64" s="1"/>
  <c r="D66"/>
  <c r="G66" s="1"/>
  <c r="D68"/>
  <c r="F68" s="1"/>
  <c r="D70"/>
  <c r="F70" s="1"/>
  <c r="D72"/>
  <c r="G72" s="1"/>
  <c r="F65"/>
  <c r="F67"/>
  <c r="F69"/>
  <c r="F71"/>
  <c r="F32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<sst xmlns="http://schemas.openxmlformats.org/spreadsheetml/2006/main" count="183" uniqueCount="133">
  <si>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</si>
  <si>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</si>
  <si>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</si>
  <si>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</si>
  <si>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</si>
  <si>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</si>
  <si>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</si>
  <si>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</si>
  <si>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</si>
  <si>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</si>
  <si>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</si>
  <si>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</si>
  <si>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</si>
  <si>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</si>
  <si>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</si>
  <si>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</si>
  <si>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</si>
  <si>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</si>
  <si>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</si>
  <si>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</si>
  <si>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</si>
  <si>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</si>
  <si>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</si>
  <si>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</si>
  <si>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</si>
  <si>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</si>
  <si>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</si>
  <si>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</si>
  <si>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</si>
  <si>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</si>
  <si>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</si>
  <si>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</si>
  <si>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</si>
  <si>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</si>
  <si>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</si>
  <si>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</si>
  <si>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</si>
  <si>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</si>
  <si>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</si>
  <si>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</si>
  <si>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</si>
  <si>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</si>
  <si>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</si>
  <si>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</si>
  <si>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</si>
  <si>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</si>
  <si>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</si>
  <si>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</si>
  <si>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</si>
  <si>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</si>
  <si>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</si>
  <si>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</si>
  <si>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</si>
  <si>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</si>
  <si>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</si>
  <si>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</si>
  <si>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</si>
  <si>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</si>
  <si>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</si>
  <si>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</si>
  <si>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</si>
  <si>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</si>
  <si>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</si>
  <si>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</si>
  <si>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</si>
  <si>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</si>
  <si>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</si>
  <si>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</si>
  <si>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</si>
  <si>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</si>
  <si>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</si>
  <si>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</si>
  <si>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</si>
  <si>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</si>
  <si>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</si>
  <si>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</si>
  <si>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</si>
  <si>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</si>
  <si>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</si>
  <si>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</si>
  <si>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</si>
  <si>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</si>
  <si>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</si>
  <si>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</si>
  <si>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</si>
  <si>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</si>
  <si>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</si>
  <si>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</si>
  <si>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</si>
  <si>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</si>
  <si>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</si>
  <si>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</si>
  <si>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</si>
  <si>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</si>
  <si>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</si>
  <si>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</si>
  <si>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</si>
  <si>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</si>
  <si>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등락율(%)</t>
    <phoneticPr fontId="2" type="noConversion"/>
  </si>
  <si>
    <t>1130g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</si>
  <si>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</si>
  <si>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</si>
  <si>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</si>
  <si>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380g</t>
    <phoneticPr fontId="2" type="noConversion"/>
  </si>
  <si>
    <t>4kg</t>
    <phoneticPr fontId="2" type="noConversion"/>
  </si>
  <si>
    <t>1단</t>
  </si>
  <si>
    <t>1개</t>
  </si>
  <si>
    <t>1포기</t>
  </si>
  <si>
    <t>강화섬쌀</t>
    <phoneticPr fontId="2" type="noConversion"/>
  </si>
  <si>
    <t>380g</t>
    <phoneticPr fontId="2" type="noConversion"/>
  </si>
  <si>
    <t>420g</t>
    <phoneticPr fontId="2" type="noConversion"/>
  </si>
  <si>
    <t>330g</t>
    <phoneticPr fontId="2" type="noConversion"/>
  </si>
  <si>
    <t>400g</t>
    <phoneticPr fontId="2" type="noConversion"/>
  </si>
  <si>
    <t>30롤</t>
  </si>
  <si>
    <t>300g</t>
    <phoneticPr fontId="2" type="noConversion"/>
  </si>
  <si>
    <t>420g</t>
    <phoneticPr fontId="2" type="noConversion"/>
  </si>
  <si>
    <t>340g</t>
    <phoneticPr fontId="2" type="noConversion"/>
  </si>
  <si>
    <t>정다운쌀</t>
    <phoneticPr fontId="2" type="noConversion"/>
  </si>
  <si>
    <t>이마트이맛쌀</t>
    <phoneticPr fontId="2" type="noConversion"/>
  </si>
  <si>
    <t>상록수쌀</t>
    <phoneticPr fontId="2" type="noConversion"/>
  </si>
  <si>
    <t>1100g</t>
    <phoneticPr fontId="2" type="noConversion"/>
  </si>
  <si>
    <t>중</t>
    <phoneticPr fontId="2" type="noConversion"/>
  </si>
  <si>
    <t>크리넥스30롤</t>
    <phoneticPr fontId="2" type="noConversion"/>
  </si>
  <si>
    <t>1100g</t>
    <phoneticPr fontId="2" type="noConversion"/>
  </si>
  <si>
    <t>강화쌀</t>
    <phoneticPr fontId="2" type="noConversion"/>
  </si>
  <si>
    <t>30롤</t>
    <phoneticPr fontId="2" type="noConversion"/>
  </si>
  <si>
    <t>4.4kg</t>
    <phoneticPr fontId="2" type="noConversion"/>
  </si>
  <si>
    <t>중</t>
    <phoneticPr fontId="2" type="noConversion"/>
  </si>
  <si>
    <t>특별가</t>
    <phoneticPr fontId="2" type="noConversion"/>
  </si>
  <si>
    <t>세일가</t>
    <phoneticPr fontId="2" type="noConversion"/>
  </si>
  <si>
    <t>대</t>
    <phoneticPr fontId="2" type="noConversion"/>
  </si>
  <si>
    <t>경기미</t>
    <phoneticPr fontId="2" type="noConversion"/>
  </si>
  <si>
    <t>코디30롤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</si>
</sst>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2"/>
      <c r="O1" s="6"/>
      <c r="P1" s="6"/>
    </row>
    <row r="2" spans="1:17" s="11" customFormat="1" ht="39.950000000000003" customHeight="1">
      <c r="A2" s="44" t="s">
        <v>19</v>
      </c>
      <c r="B2" s="44" t="s">
        <v>20</v>
      </c>
      <c r="C2" s="44" t="s">
        <v>21</v>
      </c>
      <c r="D2" s="52" t="s">
        <v>60</v>
      </c>
      <c r="E2" s="52" t="s">
        <v>61</v>
      </c>
      <c r="F2" s="48" t="s">
        <v>62</v>
      </c>
      <c r="G2" s="49"/>
      <c r="H2" s="46" t="s">
        <v>98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45"/>
      <c r="B3" s="45"/>
      <c r="C3" s="45"/>
      <c r="D3" s="53"/>
      <c r="E3" s="53"/>
      <c r="F3" s="50"/>
      <c r="G3" s="51"/>
      <c r="H3" s="47"/>
      <c r="I3" s="30">
        <v>43439</v>
      </c>
      <c r="J3" s="30">
        <v>43440</v>
      </c>
      <c r="K3" s="30">
        <v>43440</v>
      </c>
      <c r="L3" s="30">
        <v>43439</v>
      </c>
      <c r="M3" s="30">
        <v>43440</v>
      </c>
      <c r="N3" s="30">
        <v>43439</v>
      </c>
      <c r="O3" s="30">
        <v>43438</v>
      </c>
      <c r="P3" s="30">
        <v>43438</v>
      </c>
      <c r="Q3" s="30">
        <v>43438</v>
      </c>
    </row>
    <row r="4" spans="1:17" s="15" customFormat="1" ht="19.5" customHeight="1">
      <c r="A4" s="40" t="s">
        <v>22</v>
      </c>
      <c r="B4" s="38" t="s">
        <v>23</v>
      </c>
      <c r="C4" s="13" t="s">
        <v>58</v>
      </c>
      <c r="D4" s="3">
        <f>AVERAGE(I4:Q4)</f>
        <v>46788.888888888891</v>
      </c>
      <c r="E4" s="3">
        <v>46566.666666666664</v>
      </c>
      <c r="F4" s="4" t="str">
        <f>IF((D4-E4)&lt;0,"↓",IF((D4-E4)&gt;0,"↑",""))</f>
        <v>↑</v>
      </c>
      <c r="G4" s="5">
        <f>ABS(D4-E4)</f>
        <v>222.22222222222626</v>
      </c>
      <c r="H4" s="27">
        <f>ROUND(((D4-E4)/E4)*100,1)</f>
        <v>0.5</v>
      </c>
      <c r="I4" s="14">
        <v>53000</v>
      </c>
      <c r="J4" s="14">
        <v>49800</v>
      </c>
      <c r="K4" s="14">
        <v>45000</v>
      </c>
      <c r="L4" s="14">
        <v>53000</v>
      </c>
      <c r="M4" s="14">
        <v>39800</v>
      </c>
      <c r="N4" s="14">
        <v>39900</v>
      </c>
      <c r="O4" s="14">
        <v>39900</v>
      </c>
      <c r="P4" s="14">
        <v>46900</v>
      </c>
      <c r="Q4" s="14">
        <v>53800</v>
      </c>
    </row>
    <row r="5" spans="1:17" s="15" customFormat="1" ht="19.5" customHeight="1">
      <c r="A5" s="41"/>
      <c r="B5" s="39"/>
      <c r="C5" s="13" t="s">
        <v>69</v>
      </c>
      <c r="D5" s="3"/>
      <c r="E5" s="3"/>
      <c r="F5" s="4"/>
      <c r="G5" s="5"/>
      <c r="H5" s="27"/>
      <c r="I5" s="14" t="s">
        <v>108</v>
      </c>
      <c r="J5" s="14" t="s">
        <v>95</v>
      </c>
      <c r="K5" s="14" t="s">
        <v>124</v>
      </c>
      <c r="L5" s="14" t="s">
        <v>91</v>
      </c>
      <c r="M5" s="14" t="s">
        <v>117</v>
      </c>
      <c r="N5" s="14" t="s">
        <v>118</v>
      </c>
      <c r="O5" s="14" t="s">
        <v>119</v>
      </c>
      <c r="P5" s="14" t="s">
        <v>131</v>
      </c>
      <c r="Q5" s="14" t="s">
        <v>131</v>
      </c>
    </row>
    <row r="6" spans="1:17" s="15" customFormat="1" ht="19.5" customHeight="1">
      <c r="A6" s="41"/>
      <c r="B6" s="38" t="s">
        <v>24</v>
      </c>
      <c r="C6" s="13" t="s">
        <v>0</v>
      </c>
      <c r="D6" s="3">
        <f>AVERAGE(I6:Q6)</f>
        <v>1940</v>
      </c>
      <c r="E6" s="3">
        <v>1960</v>
      </c>
      <c r="F6" s="4" t="str">
        <f>IF((D6-E6)&lt;0,"↓",IF((D6-E6)&gt;0,"↑",""))</f>
        <v>↓</v>
      </c>
      <c r="G6" s="5">
        <f>ABS(D6-E6)</f>
        <v>20</v>
      </c>
      <c r="H6" s="27">
        <f>ROUND(((D6-E6)/E6)*100,1)</f>
        <v>-1</v>
      </c>
      <c r="I6" s="14">
        <v>2290</v>
      </c>
      <c r="J6" s="14">
        <v>1500</v>
      </c>
      <c r="K6" s="14">
        <v>1000</v>
      </c>
      <c r="L6" s="14">
        <v>1000</v>
      </c>
      <c r="M6" s="14">
        <v>2180</v>
      </c>
      <c r="N6" s="14">
        <v>2580</v>
      </c>
      <c r="O6" s="14">
        <v>1950</v>
      </c>
      <c r="P6" s="14">
        <v>2000</v>
      </c>
      <c r="Q6" s="14">
        <v>2960</v>
      </c>
    </row>
    <row r="7" spans="1:17" s="15" customFormat="1" ht="18.75" customHeight="1">
      <c r="A7" s="41"/>
      <c r="B7" s="39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1"/>
      <c r="B8" s="38" t="s">
        <v>25</v>
      </c>
      <c r="C8" s="13" t="s">
        <v>1</v>
      </c>
      <c r="D8" s="3">
        <f>AVERAGE(I8:Q8)</f>
        <v>10124.444444444445</v>
      </c>
      <c r="E8" s="3">
        <v>10346.666666666666</v>
      </c>
      <c r="F8" s="4" t="str">
        <f>IF((D8-E8)&lt;0,"↓",IF((D8-E8)&gt;0,"↑",""))</f>
        <v>↓</v>
      </c>
      <c r="G8" s="5">
        <f>ABS(D8-E8)</f>
        <v>222.22222222222081</v>
      </c>
      <c r="H8" s="27">
        <f>ROUND(((D8-E8)/E8)*100,1)</f>
        <v>-2.1</v>
      </c>
      <c r="I8" s="14">
        <v>10560</v>
      </c>
      <c r="J8" s="14">
        <v>8900</v>
      </c>
      <c r="K8" s="14">
        <v>8000</v>
      </c>
      <c r="L8" s="14">
        <v>12500</v>
      </c>
      <c r="M8" s="14">
        <v>9800</v>
      </c>
      <c r="N8" s="14">
        <v>11600</v>
      </c>
      <c r="O8" s="14">
        <v>7980</v>
      </c>
      <c r="P8" s="14">
        <v>11980</v>
      </c>
      <c r="Q8" s="14">
        <v>9800</v>
      </c>
    </row>
    <row r="9" spans="1:17" s="15" customFormat="1" ht="19.5" customHeight="1">
      <c r="A9" s="41"/>
      <c r="B9" s="39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1"/>
      <c r="B10" s="38" t="s">
        <v>26</v>
      </c>
      <c r="C10" s="13" t="s">
        <v>2</v>
      </c>
      <c r="D10" s="3">
        <f>AVERAGE(I10:Q10)</f>
        <v>2980</v>
      </c>
      <c r="E10" s="3">
        <v>2840</v>
      </c>
      <c r="F10" s="4" t="str">
        <f>IF((D10-E10)&lt;0,"↓",IF((D10-E10)&gt;0,"↑",""))</f>
        <v>↑</v>
      </c>
      <c r="G10" s="5">
        <f>ABS(D10-E10)</f>
        <v>140</v>
      </c>
      <c r="H10" s="27">
        <f>ROUND(((D10-E10)/E10)*100,1)</f>
        <v>4.9000000000000004</v>
      </c>
      <c r="I10" s="14">
        <v>3500</v>
      </c>
      <c r="J10" s="14">
        <v>2000</v>
      </c>
      <c r="K10" s="14">
        <v>3000</v>
      </c>
      <c r="L10" s="14">
        <v>4000</v>
      </c>
      <c r="M10" s="14">
        <v>2320</v>
      </c>
      <c r="N10" s="14">
        <v>2210</v>
      </c>
      <c r="O10" s="14">
        <v>3480</v>
      </c>
      <c r="P10" s="14">
        <v>3990</v>
      </c>
      <c r="Q10" s="14">
        <v>2320</v>
      </c>
    </row>
    <row r="11" spans="1:17" s="15" customFormat="1" ht="19.5" customHeight="1">
      <c r="A11" s="41"/>
      <c r="B11" s="39"/>
      <c r="C11" s="13" t="s">
        <v>69</v>
      </c>
      <c r="D11" s="3"/>
      <c r="E11" s="3"/>
      <c r="F11" s="4"/>
      <c r="G11" s="5"/>
      <c r="H11" s="27"/>
      <c r="I11" s="14"/>
      <c r="J11" s="14"/>
      <c r="K11" s="14"/>
      <c r="L11" s="14"/>
      <c r="M11" s="14"/>
      <c r="N11" s="14" t="s">
        <v>128</v>
      </c>
      <c r="O11" s="14"/>
      <c r="P11" s="14"/>
      <c r="Q11" s="14"/>
    </row>
    <row r="12" spans="1:17" s="15" customFormat="1" ht="19.5" customHeight="1">
      <c r="A12" s="41"/>
      <c r="B12" s="38" t="s">
        <v>27</v>
      </c>
      <c r="C12" s="13" t="s">
        <v>2</v>
      </c>
      <c r="D12" s="3">
        <f>AVERAGE(I12:Q12)</f>
        <v>1745.5555555555557</v>
      </c>
      <c r="E12" s="3">
        <v>2025.5555555555557</v>
      </c>
      <c r="F12" s="4" t="str">
        <f>IF((D12-E12)&lt;0,"↓",IF((D12-E12)&gt;0,"↑",""))</f>
        <v>↓</v>
      </c>
      <c r="G12" s="5">
        <f>ABS(D12-E12)</f>
        <v>280</v>
      </c>
      <c r="H12" s="27">
        <f>ROUND(((D12-E12)/E12)*100,1)</f>
        <v>-13.8</v>
      </c>
      <c r="I12" s="14">
        <v>1000</v>
      </c>
      <c r="J12" s="14">
        <v>1500</v>
      </c>
      <c r="K12" s="14">
        <v>1500</v>
      </c>
      <c r="L12" s="14">
        <v>1500</v>
      </c>
      <c r="M12" s="14">
        <v>1980</v>
      </c>
      <c r="N12" s="14">
        <v>2480</v>
      </c>
      <c r="O12" s="14">
        <v>2480</v>
      </c>
      <c r="P12" s="14">
        <v>1290</v>
      </c>
      <c r="Q12" s="14">
        <v>1980</v>
      </c>
    </row>
    <row r="13" spans="1:17" s="15" customFormat="1" ht="19.5" customHeight="1">
      <c r="A13" s="41"/>
      <c r="B13" s="39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105</v>
      </c>
    </row>
    <row r="14" spans="1:17" s="15" customFormat="1" ht="19.5" customHeight="1">
      <c r="A14" s="41"/>
      <c r="B14" s="38" t="s">
        <v>28</v>
      </c>
      <c r="C14" s="13" t="s">
        <v>2</v>
      </c>
      <c r="D14" s="3">
        <f>AVERAGE(I14:Q14)</f>
        <v>1134.4444444444443</v>
      </c>
      <c r="E14" s="3">
        <v>1134.4444444444443</v>
      </c>
      <c r="F14" s="4" t="str">
        <f>IF((D14-E14)&lt;0,"↓",IF((D14-E14)&gt;0,"↑",""))</f>
        <v/>
      </c>
      <c r="G14" s="5">
        <f>ABS(D14-E14)</f>
        <v>0</v>
      </c>
      <c r="H14" s="27">
        <f>ROUND(((D14-E14)/E14)*100,1)</f>
        <v>0</v>
      </c>
      <c r="I14" s="14">
        <v>1000</v>
      </c>
      <c r="J14" s="14">
        <v>800</v>
      </c>
      <c r="K14" s="14">
        <v>1000</v>
      </c>
      <c r="L14" s="14">
        <v>1000</v>
      </c>
      <c r="M14" s="14">
        <v>1280</v>
      </c>
      <c r="N14" s="14">
        <v>1280</v>
      </c>
      <c r="O14" s="14">
        <v>1280</v>
      </c>
      <c r="P14" s="14">
        <v>1290</v>
      </c>
      <c r="Q14" s="14">
        <v>1280</v>
      </c>
    </row>
    <row r="15" spans="1:17" s="15" customFormat="1" ht="19.5" customHeight="1">
      <c r="A15" s="41"/>
      <c r="B15" s="39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106</v>
      </c>
    </row>
    <row r="16" spans="1:17" s="15" customFormat="1" ht="19.5" customHeight="1">
      <c r="A16" s="41"/>
      <c r="B16" s="38" t="s">
        <v>29</v>
      </c>
      <c r="C16" s="13" t="s">
        <v>57</v>
      </c>
      <c r="D16" s="3">
        <f>AVERAGE(I16:Q16)</f>
        <v>1984.4444444444443</v>
      </c>
      <c r="E16" s="3">
        <v>1714</v>
      </c>
      <c r="F16" s="4" t="str">
        <f>IF((D16-E16)&lt;0,"↓",IF((D16-E16)&gt;0,"↑",""))</f>
        <v>↑</v>
      </c>
      <c r="G16" s="5">
        <f>ABS(D16-E16)</f>
        <v>270.44444444444434</v>
      </c>
      <c r="H16" s="27">
        <f>ROUND(((D16-E16)/E16)*100,1)</f>
        <v>15.8</v>
      </c>
      <c r="I16" s="14">
        <v>2000</v>
      </c>
      <c r="J16" s="14">
        <v>2500</v>
      </c>
      <c r="K16" s="14">
        <v>2000</v>
      </c>
      <c r="L16" s="14">
        <v>3000</v>
      </c>
      <c r="M16" s="14">
        <v>1680</v>
      </c>
      <c r="N16" s="14">
        <v>1500</v>
      </c>
      <c r="O16" s="14">
        <v>1500</v>
      </c>
      <c r="P16" s="14">
        <v>2000</v>
      </c>
      <c r="Q16" s="14">
        <v>1680</v>
      </c>
    </row>
    <row r="17" spans="1:17" s="15" customFormat="1" ht="19.5" customHeight="1">
      <c r="A17" s="41"/>
      <c r="B17" s="39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107</v>
      </c>
    </row>
    <row r="18" spans="1:17" s="15" customFormat="1" ht="19.5" customHeight="1">
      <c r="A18" s="41"/>
      <c r="B18" s="38" t="s">
        <v>30</v>
      </c>
      <c r="C18" s="13" t="s">
        <v>3</v>
      </c>
      <c r="D18" s="3">
        <f>AVERAGE(I18:Q18)</f>
        <v>1325.7777777777778</v>
      </c>
      <c r="E18" s="3">
        <v>1202.8888888888889</v>
      </c>
      <c r="F18" s="4" t="str">
        <f>IF((D18-E18)&lt;0,"↓",IF((D18-E18)&gt;0,"↑",""))</f>
        <v>↑</v>
      </c>
      <c r="G18" s="5">
        <f>ABS(D18-E18)</f>
        <v>122.88888888888891</v>
      </c>
      <c r="H18" s="27">
        <f>ROUND(((D18-E18)/E18)*100,1)</f>
        <v>10.199999999999999</v>
      </c>
      <c r="I18" s="14">
        <v>1000</v>
      </c>
      <c r="J18" s="14">
        <v>1200</v>
      </c>
      <c r="K18" s="14">
        <v>1250</v>
      </c>
      <c r="L18" s="14">
        <v>1667</v>
      </c>
      <c r="M18" s="14">
        <v>983</v>
      </c>
      <c r="N18" s="14">
        <v>1140</v>
      </c>
      <c r="O18" s="14">
        <v>1414</v>
      </c>
      <c r="P18" s="14">
        <v>1798</v>
      </c>
      <c r="Q18" s="14">
        <v>1480</v>
      </c>
    </row>
    <row r="19" spans="1:17" s="15" customFormat="1" ht="18.75" customHeight="1">
      <c r="A19" s="41"/>
      <c r="B19" s="39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/>
    </row>
    <row r="20" spans="1:17" s="15" customFormat="1" ht="19.5" customHeight="1">
      <c r="A20" s="41"/>
      <c r="B20" s="38" t="s">
        <v>31</v>
      </c>
      <c r="C20" s="13" t="s">
        <v>70</v>
      </c>
      <c r="D20" s="3">
        <f>AVERAGE(I20:Q20)</f>
        <v>3141.1111111111113</v>
      </c>
      <c r="E20" s="3">
        <v>3041.1111111111113</v>
      </c>
      <c r="F20" s="4" t="str">
        <f>IF((D20-E20)&lt;0,"↓",IF((D20-E20)&gt;0,"↑",""))</f>
        <v>↑</v>
      </c>
      <c r="G20" s="5">
        <f>ABS(D20-E20)</f>
        <v>100</v>
      </c>
      <c r="H20" s="27">
        <f>ROUND(((D20-E20)/E20)*100,1)</f>
        <v>3.3</v>
      </c>
      <c r="I20" s="14">
        <v>3000</v>
      </c>
      <c r="J20" s="14">
        <v>3000</v>
      </c>
      <c r="K20" s="14">
        <v>4000</v>
      </c>
      <c r="L20" s="14">
        <v>5000</v>
      </c>
      <c r="M20" s="14">
        <v>2900</v>
      </c>
      <c r="N20" s="14">
        <v>2990</v>
      </c>
      <c r="O20" s="14">
        <v>2990</v>
      </c>
      <c r="P20" s="14">
        <v>1490</v>
      </c>
      <c r="Q20" s="14">
        <v>2900</v>
      </c>
    </row>
    <row r="21" spans="1:17" s="15" customFormat="1" ht="19.5" customHeight="1">
      <c r="A21" s="41"/>
      <c r="B21" s="39"/>
      <c r="C21" s="13" t="s">
        <v>69</v>
      </c>
      <c r="D21" s="3"/>
      <c r="E21" s="3"/>
      <c r="F21" s="4"/>
      <c r="G21" s="5"/>
      <c r="H21" s="27"/>
      <c r="I21" s="14" t="s">
        <v>121</v>
      </c>
      <c r="J21" s="14" t="s">
        <v>127</v>
      </c>
      <c r="K21" s="16"/>
      <c r="L21" s="14"/>
      <c r="M21" s="14"/>
      <c r="N21" s="14" t="s">
        <v>121</v>
      </c>
      <c r="O21" s="14" t="s">
        <v>101</v>
      </c>
      <c r="P21" s="14"/>
      <c r="Q21" s="16" t="s">
        <v>130</v>
      </c>
    </row>
    <row r="22" spans="1:17" s="15" customFormat="1" ht="19.5" customHeight="1">
      <c r="A22" s="41"/>
      <c r="B22" s="38" t="s">
        <v>32</v>
      </c>
      <c r="C22" s="13" t="s">
        <v>4</v>
      </c>
      <c r="D22" s="3">
        <f>AVERAGE(I22:Q22)</f>
        <v>9483.3333333333339</v>
      </c>
      <c r="E22" s="3">
        <v>9950</v>
      </c>
      <c r="F22" s="4" t="str">
        <f>IF((D22-E22)&lt;0,"↓",IF((D22-E22)&gt;0,"↑",""))</f>
        <v>↓</v>
      </c>
      <c r="G22" s="5">
        <f>ABS(D22-E22)</f>
        <v>466.66666666666606</v>
      </c>
      <c r="H22" s="27">
        <f>ROUND(((D22-E22)/E22)*100,1)</f>
        <v>-4.7</v>
      </c>
      <c r="I22" s="14">
        <v>6950</v>
      </c>
      <c r="J22" s="14">
        <v>5600</v>
      </c>
      <c r="K22" s="14">
        <v>7200</v>
      </c>
      <c r="L22" s="14">
        <v>6670</v>
      </c>
      <c r="M22" s="14">
        <v>12670</v>
      </c>
      <c r="N22" s="14">
        <v>11200</v>
      </c>
      <c r="O22" s="14">
        <v>12400</v>
      </c>
      <c r="P22" s="14">
        <v>9990</v>
      </c>
      <c r="Q22" s="14">
        <v>12670</v>
      </c>
    </row>
    <row r="23" spans="1:17" s="15" customFormat="1" ht="19.5" customHeight="1">
      <c r="A23" s="41"/>
      <c r="B23" s="39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1"/>
      <c r="B24" s="38" t="s">
        <v>33</v>
      </c>
      <c r="C24" s="13" t="s">
        <v>76</v>
      </c>
      <c r="D24" s="3">
        <f>AVERAGE(I24:Q24)</f>
        <v>42333.333333333336</v>
      </c>
      <c r="E24" s="3">
        <v>43255.555555555555</v>
      </c>
      <c r="F24" s="4" t="str">
        <f>IF((D24-E24)&lt;0,"↓",IF((D24-E24)&gt;0,"↑",""))</f>
        <v>↓</v>
      </c>
      <c r="G24" s="5">
        <f>ABS(D24-E24)</f>
        <v>922.22222222221899</v>
      </c>
      <c r="H24" s="27">
        <f>ROUND(((D24-E24)/E24)*100,1)</f>
        <v>-2.1</v>
      </c>
      <c r="I24" s="14">
        <v>49500</v>
      </c>
      <c r="J24" s="14">
        <v>40000</v>
      </c>
      <c r="K24" s="14">
        <v>23750</v>
      </c>
      <c r="L24" s="14">
        <v>34900</v>
      </c>
      <c r="M24" s="14">
        <v>45000</v>
      </c>
      <c r="N24" s="14">
        <v>51500</v>
      </c>
      <c r="O24" s="14">
        <v>48900</v>
      </c>
      <c r="P24" s="14">
        <v>42450</v>
      </c>
      <c r="Q24" s="14">
        <v>45000</v>
      </c>
    </row>
    <row r="25" spans="1:17" s="19" customFormat="1" ht="21.75" customHeight="1">
      <c r="A25" s="41"/>
      <c r="B25" s="39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1"/>
      <c r="B26" s="38" t="s">
        <v>34</v>
      </c>
      <c r="C26" s="13" t="s">
        <v>5</v>
      </c>
      <c r="D26" s="3">
        <f>AVERAGE(I26:Q26)</f>
        <v>10475.555555555555</v>
      </c>
      <c r="E26" s="3">
        <v>10471.111111111111</v>
      </c>
      <c r="F26" s="4" t="str">
        <f>IF((D26-E26)&lt;0,"↓",IF((D26-E26)&gt;0,"↑",""))</f>
        <v>↑</v>
      </c>
      <c r="G26" s="5">
        <f>ABS(D26-E26)</f>
        <v>4.4444444444434339</v>
      </c>
      <c r="H26" s="27">
        <f>ROUND(((D26-E26)/E26)*100,1)</f>
        <v>0</v>
      </c>
      <c r="I26" s="14">
        <v>12340</v>
      </c>
      <c r="J26" s="14">
        <v>10420</v>
      </c>
      <c r="K26" s="14">
        <v>8000</v>
      </c>
      <c r="L26" s="14">
        <v>10900</v>
      </c>
      <c r="M26" s="14">
        <v>9250</v>
      </c>
      <c r="N26" s="14">
        <v>9520</v>
      </c>
      <c r="O26" s="14">
        <v>7900</v>
      </c>
      <c r="P26" s="14">
        <v>12950</v>
      </c>
      <c r="Q26" s="14">
        <v>13000</v>
      </c>
    </row>
    <row r="27" spans="1:17" s="19" customFormat="1" ht="27" customHeight="1">
      <c r="A27" s="41"/>
      <c r="B27" s="39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1"/>
      <c r="B28" s="38" t="s">
        <v>68</v>
      </c>
      <c r="C28" s="13" t="s">
        <v>71</v>
      </c>
      <c r="D28" s="3">
        <f>AVERAGE(I28:Q28)</f>
        <v>6283.333333333333</v>
      </c>
      <c r="E28" s="3">
        <v>6203.333333333333</v>
      </c>
      <c r="F28" s="4" t="str">
        <f>IF((D28-E28)&lt;0,"↓",IF((D28-E28)&gt;0,"↑",""))</f>
        <v>↑</v>
      </c>
      <c r="G28" s="5">
        <f>ABS(D28-E28)</f>
        <v>80</v>
      </c>
      <c r="H28" s="27">
        <f>ROUND(((D28-E28)/E28)*100,1)</f>
        <v>1.3</v>
      </c>
      <c r="I28" s="14">
        <v>6000</v>
      </c>
      <c r="J28" s="14">
        <v>6000</v>
      </c>
      <c r="K28" s="14">
        <v>5000</v>
      </c>
      <c r="L28" s="14">
        <v>6000</v>
      </c>
      <c r="M28" s="14">
        <v>6900</v>
      </c>
      <c r="N28" s="14">
        <v>5800</v>
      </c>
      <c r="O28" s="14">
        <v>7960</v>
      </c>
      <c r="P28" s="14">
        <v>5990</v>
      </c>
      <c r="Q28" s="14">
        <v>6900</v>
      </c>
    </row>
    <row r="29" spans="1:17" s="15" customFormat="1" ht="19.5" customHeight="1">
      <c r="A29" s="41"/>
      <c r="B29" s="39"/>
      <c r="C29" s="13" t="s">
        <v>69</v>
      </c>
      <c r="D29" s="3"/>
      <c r="E29" s="3"/>
      <c r="F29" s="4"/>
      <c r="G29" s="5"/>
      <c r="H29" s="27"/>
      <c r="I29" s="14" t="s">
        <v>120</v>
      </c>
      <c r="J29" s="14" t="s">
        <v>99</v>
      </c>
      <c r="K29" s="14"/>
      <c r="L29" s="14"/>
      <c r="M29" s="14"/>
      <c r="N29" s="14"/>
      <c r="O29" s="14"/>
      <c r="P29" s="14"/>
      <c r="Q29" s="14" t="s">
        <v>123</v>
      </c>
    </row>
    <row r="30" spans="1:17" s="15" customFormat="1" ht="19.5" customHeight="1">
      <c r="A30" s="41"/>
      <c r="B30" s="38" t="s">
        <v>35</v>
      </c>
      <c r="C30" s="13" t="s">
        <v>6</v>
      </c>
      <c r="D30" s="3">
        <f>AVERAGE(I30:Q30)</f>
        <v>6000</v>
      </c>
      <c r="E30" s="3">
        <v>6488.8888888888887</v>
      </c>
      <c r="F30" s="4" t="str">
        <f>IF((D30-E30)&lt;0,"↓",IF((D30-E30)&gt;0,"↑",""))</f>
        <v>↓</v>
      </c>
      <c r="G30" s="5">
        <f>ABS(D30-E30)</f>
        <v>488.88888888888869</v>
      </c>
      <c r="H30" s="27">
        <f>ROUND(((D30-E30)/E30)*100,1)</f>
        <v>-7.5</v>
      </c>
      <c r="I30" s="14">
        <v>6000</v>
      </c>
      <c r="J30" s="14">
        <v>6500</v>
      </c>
      <c r="K30" s="14">
        <v>5000</v>
      </c>
      <c r="L30" s="14">
        <v>6500</v>
      </c>
      <c r="M30" s="14">
        <v>5880</v>
      </c>
      <c r="N30" s="14">
        <v>7480</v>
      </c>
      <c r="O30" s="14">
        <v>4980</v>
      </c>
      <c r="P30" s="14">
        <v>5780</v>
      </c>
      <c r="Q30" s="14">
        <v>5880</v>
      </c>
    </row>
    <row r="31" spans="1:17" s="15" customFormat="1" ht="19.5" customHeight="1">
      <c r="A31" s="41"/>
      <c r="B31" s="39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 t="s">
        <v>129</v>
      </c>
      <c r="P31" s="14"/>
      <c r="Q31" s="14"/>
    </row>
    <row r="32" spans="1:17" s="15" customFormat="1" ht="19.5" customHeight="1">
      <c r="A32" s="41"/>
      <c r="B32" s="38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1"/>
      <c r="B33" s="39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1"/>
      <c r="B34" s="38" t="s">
        <v>65</v>
      </c>
      <c r="C34" s="13" t="s">
        <v>2</v>
      </c>
      <c r="D34" s="3">
        <f>AVERAGE(I34:Q34)</f>
        <v>3538.8888888888887</v>
      </c>
      <c r="E34" s="3">
        <v>3673.3333333333335</v>
      </c>
      <c r="F34" s="4" t="str">
        <f>IF((D34-E34)&lt;0,"↓",IF((D34-E34)&gt;0,"↑",""))</f>
        <v>↓</v>
      </c>
      <c r="G34" s="5">
        <f>ABS(D34-E34)</f>
        <v>134.4444444444448</v>
      </c>
      <c r="H34" s="27">
        <f>ROUND(((D34-E34)/E34)*100,1)</f>
        <v>-3.7</v>
      </c>
      <c r="I34" s="14">
        <v>3500</v>
      </c>
      <c r="J34" s="14">
        <v>2800</v>
      </c>
      <c r="K34" s="14">
        <v>4000</v>
      </c>
      <c r="L34" s="14">
        <v>3000</v>
      </c>
      <c r="M34" s="14">
        <v>3450</v>
      </c>
      <c r="N34" s="14">
        <v>2770</v>
      </c>
      <c r="O34" s="14">
        <v>2980</v>
      </c>
      <c r="P34" s="14">
        <v>5900</v>
      </c>
      <c r="Q34" s="14">
        <v>3450</v>
      </c>
    </row>
    <row r="35" spans="1:17" s="15" customFormat="1" ht="19.5" customHeight="1">
      <c r="A35" s="41"/>
      <c r="B35" s="39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1"/>
      <c r="B36" s="38" t="s">
        <v>66</v>
      </c>
      <c r="C36" s="13" t="s">
        <v>72</v>
      </c>
      <c r="D36" s="3">
        <f>AVERAGE(I36:Q36)</f>
        <v>33813.333333333336</v>
      </c>
      <c r="E36" s="3">
        <v>31377.777777777777</v>
      </c>
      <c r="F36" s="4" t="str">
        <f>IF((D36-E36)&lt;0,"↓",IF((D36-E36)&gt;0,"↑",""))</f>
        <v>↑</v>
      </c>
      <c r="G36" s="5">
        <f>ABS(D36-E36)</f>
        <v>2435.5555555555584</v>
      </c>
      <c r="H36" s="27">
        <f>ROUND(((D36-E36)/E36)*100,1)</f>
        <v>7.8</v>
      </c>
      <c r="I36" s="14">
        <v>25000</v>
      </c>
      <c r="J36" s="14">
        <v>32500</v>
      </c>
      <c r="K36" s="14">
        <v>37500</v>
      </c>
      <c r="L36" s="14">
        <v>42500</v>
      </c>
      <c r="M36" s="14">
        <v>35160</v>
      </c>
      <c r="N36" s="14">
        <v>38800</v>
      </c>
      <c r="O36" s="14">
        <v>31800</v>
      </c>
      <c r="P36" s="14">
        <v>25900</v>
      </c>
      <c r="Q36" s="14">
        <v>35160</v>
      </c>
    </row>
    <row r="37" spans="1:17" s="15" customFormat="1" ht="18.75" customHeight="1">
      <c r="A37" s="41"/>
      <c r="B37" s="39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/>
      <c r="P37" s="16"/>
      <c r="Q37" s="14"/>
    </row>
    <row r="38" spans="1:17" s="15" customFormat="1" ht="19.5" customHeight="1">
      <c r="A38" s="41"/>
      <c r="B38" s="38" t="s">
        <v>67</v>
      </c>
      <c r="C38" s="13" t="s">
        <v>73</v>
      </c>
      <c r="D38" s="3">
        <f>AVERAGE(I38:Q38)</f>
        <v>11772.5</v>
      </c>
      <c r="E38" s="3">
        <v>12035</v>
      </c>
      <c r="F38" s="4" t="str">
        <f>IF((D38-E38)&lt;0,"↓",IF((D38-E38)&gt;0,"↑",""))</f>
        <v>↓</v>
      </c>
      <c r="G38" s="5">
        <f>ABS(D38-E38)</f>
        <v>262.5</v>
      </c>
      <c r="H38" s="27">
        <f>ROUND(((D38-E38)/E38)*100,1)</f>
        <v>-2.2000000000000002</v>
      </c>
      <c r="I38" s="14">
        <v>9300</v>
      </c>
      <c r="J38" s="14">
        <v>8000</v>
      </c>
      <c r="K38" s="14">
        <v>12000</v>
      </c>
      <c r="L38" s="14">
        <v>7900</v>
      </c>
      <c r="M38" s="14"/>
      <c r="N38" s="14">
        <v>11950</v>
      </c>
      <c r="O38" s="14">
        <v>17450</v>
      </c>
      <c r="P38" s="14">
        <v>9980</v>
      </c>
      <c r="Q38" s="14">
        <v>17600</v>
      </c>
    </row>
    <row r="39" spans="1:17" s="15" customFormat="1" ht="19.5" customHeight="1">
      <c r="A39" s="42"/>
      <c r="B39" s="39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0" t="s">
        <v>37</v>
      </c>
      <c r="B40" s="38" t="s">
        <v>38</v>
      </c>
      <c r="C40" s="13" t="s">
        <v>17</v>
      </c>
      <c r="D40" s="3">
        <f>AVERAGE(I40:Q40)</f>
        <v>4612.2222222222226</v>
      </c>
      <c r="E40" s="3">
        <v>4708.8888888888887</v>
      </c>
      <c r="F40" s="4" t="str">
        <f>IF((D40-E40)&lt;0,"↓",IF((D40-E40)&gt;0,"↑",""))</f>
        <v>↓</v>
      </c>
      <c r="G40" s="5">
        <f>ABS(D40-E40)</f>
        <v>96.66666666666606</v>
      </c>
      <c r="H40" s="27">
        <f>ROUND(((D40-E40)/E40)*100,1)</f>
        <v>-2.1</v>
      </c>
      <c r="I40" s="14">
        <v>4350</v>
      </c>
      <c r="J40" s="14">
        <v>4480</v>
      </c>
      <c r="K40" s="14">
        <v>4680</v>
      </c>
      <c r="L40" s="14">
        <v>4200</v>
      </c>
      <c r="M40" s="14">
        <v>4580</v>
      </c>
      <c r="N40" s="14">
        <v>4680</v>
      </c>
      <c r="O40" s="14">
        <v>5280</v>
      </c>
      <c r="P40" s="14">
        <v>4590</v>
      </c>
      <c r="Q40" s="14">
        <v>4670</v>
      </c>
    </row>
    <row r="41" spans="1:17" s="15" customFormat="1" ht="19.5" customHeight="1">
      <c r="A41" s="41"/>
      <c r="B41" s="39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1"/>
      <c r="B42" s="38" t="s">
        <v>39</v>
      </c>
      <c r="C42" s="13" t="s">
        <v>8</v>
      </c>
      <c r="D42" s="3">
        <f>AVERAGE(I42:Q42)</f>
        <v>1320</v>
      </c>
      <c r="E42" s="3">
        <v>1336.6666666666667</v>
      </c>
      <c r="F42" s="4" t="str">
        <f>IF((D42-E42)&lt;0,"↓",IF((D42-E42)&gt;0,"↑",""))</f>
        <v>↓</v>
      </c>
      <c r="G42" s="5">
        <f>ABS(D42-E42)</f>
        <v>16.666666666666742</v>
      </c>
      <c r="H42" s="27">
        <f>ROUND(((D42-E42)/E42)*100,1)</f>
        <v>-1.2</v>
      </c>
      <c r="I42" s="14">
        <v>1350</v>
      </c>
      <c r="J42" s="14">
        <v>1250</v>
      </c>
      <c r="K42" s="14">
        <v>1500</v>
      </c>
      <c r="L42" s="14">
        <v>1270</v>
      </c>
      <c r="M42" s="14">
        <v>1180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1"/>
      <c r="B43" s="39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1"/>
      <c r="B44" s="38" t="s">
        <v>40</v>
      </c>
      <c r="C44" s="13" t="s">
        <v>9</v>
      </c>
      <c r="D44" s="3">
        <f>AVERAGE(I44:Q44)</f>
        <v>4332.7777777777774</v>
      </c>
      <c r="E44" s="3">
        <v>4208.333333333333</v>
      </c>
      <c r="F44" s="4" t="str">
        <f>IF((D44-E44)&lt;0,"↓",IF((D44-E44)&gt;0,"↑",""))</f>
        <v>↑</v>
      </c>
      <c r="G44" s="5">
        <f>ABS(D44-E44)</f>
        <v>124.44444444444434</v>
      </c>
      <c r="H44" s="27">
        <f>ROUND(((D44-E44)/E44)*100,1)</f>
        <v>3</v>
      </c>
      <c r="I44" s="14">
        <v>5300</v>
      </c>
      <c r="J44" s="14">
        <v>3580</v>
      </c>
      <c r="K44" s="14">
        <v>5000</v>
      </c>
      <c r="L44" s="14">
        <v>5390</v>
      </c>
      <c r="M44" s="14">
        <v>4100</v>
      </c>
      <c r="N44" s="14">
        <v>4100</v>
      </c>
      <c r="O44" s="14">
        <v>3525</v>
      </c>
      <c r="P44" s="14">
        <v>3900</v>
      </c>
      <c r="Q44" s="14">
        <v>4100</v>
      </c>
    </row>
    <row r="45" spans="1:17" s="15" customFormat="1" ht="19.5" customHeight="1">
      <c r="A45" s="41"/>
      <c r="B45" s="39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1"/>
      <c r="B46" s="38" t="s">
        <v>41</v>
      </c>
      <c r="C46" s="13" t="s">
        <v>10</v>
      </c>
      <c r="D46" s="3">
        <f>AVERAGE(I46:Q46)</f>
        <v>887.77777777777783</v>
      </c>
      <c r="E46" s="3">
        <v>962.22222222222217</v>
      </c>
      <c r="F46" s="4" t="str">
        <f>IF((D46-E46)&lt;0,"↓",IF((D46-E46)&gt;0,"↑",""))</f>
        <v>↓</v>
      </c>
      <c r="G46" s="5">
        <f>ABS(D46-E46)</f>
        <v>74.444444444444343</v>
      </c>
      <c r="H46" s="27">
        <f>ROUND(((D46-E46)/E46)*100,1)</f>
        <v>-7.7</v>
      </c>
      <c r="I46" s="14">
        <v>1000</v>
      </c>
      <c r="J46" s="14">
        <v>930</v>
      </c>
      <c r="K46" s="14">
        <v>1050</v>
      </c>
      <c r="L46" s="14">
        <v>950</v>
      </c>
      <c r="M46" s="14">
        <v>710</v>
      </c>
      <c r="N46" s="14">
        <v>710</v>
      </c>
      <c r="O46" s="14">
        <v>980</v>
      </c>
      <c r="P46" s="14">
        <v>950</v>
      </c>
      <c r="Q46" s="14">
        <v>710</v>
      </c>
    </row>
    <row r="47" spans="1:17" s="15" customFormat="1" ht="19.5" customHeight="1">
      <c r="A47" s="41"/>
      <c r="B47" s="39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1"/>
      <c r="B48" s="38" t="s">
        <v>42</v>
      </c>
      <c r="C48" s="13" t="s">
        <v>11</v>
      </c>
      <c r="D48" s="3">
        <f>AVERAGE(I48:Q48)</f>
        <v>680.22222222222217</v>
      </c>
      <c r="E48" s="3">
        <v>680.22222222222217</v>
      </c>
      <c r="F48" s="4" t="str">
        <f>IF((D48-E48)&lt;0,"↓",IF((D48-E48)&gt;0,"↑",""))</f>
        <v/>
      </c>
      <c r="G48" s="5">
        <f>ABS(D48-E48)</f>
        <v>0</v>
      </c>
      <c r="H48" s="27">
        <f>ROUND(((D48-E48)/E48)*100,1)</f>
        <v>0</v>
      </c>
      <c r="I48" s="14">
        <v>690</v>
      </c>
      <c r="J48" s="14">
        <v>640</v>
      </c>
      <c r="K48" s="14">
        <v>750</v>
      </c>
      <c r="L48" s="14">
        <v>676</v>
      </c>
      <c r="M48" s="14">
        <v>676</v>
      </c>
      <c r="N48" s="14">
        <v>676</v>
      </c>
      <c r="O48" s="14">
        <v>658</v>
      </c>
      <c r="P48" s="14">
        <v>676</v>
      </c>
      <c r="Q48" s="14">
        <v>680</v>
      </c>
    </row>
    <row r="49" spans="1:17" s="15" customFormat="1" ht="19.5" customHeight="1">
      <c r="A49" s="41"/>
      <c r="B49" s="39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1"/>
      <c r="B50" s="38" t="s">
        <v>43</v>
      </c>
      <c r="C50" s="13" t="s">
        <v>12</v>
      </c>
      <c r="D50" s="3">
        <f>AVERAGE(I50:Q50)</f>
        <v>2112.2222222222222</v>
      </c>
      <c r="E50" s="3">
        <v>2112.2222222222222</v>
      </c>
      <c r="F50" s="4" t="str">
        <f>IF((D50-E50)&lt;0,"↓",IF((D50-E50)&gt;0,"↑",""))</f>
        <v/>
      </c>
      <c r="G50" s="5">
        <f>ABS(D50-E50)</f>
        <v>0</v>
      </c>
      <c r="H50" s="27">
        <f>ROUND(((D50-E50)/E50)*100,1)</f>
        <v>0</v>
      </c>
      <c r="I50" s="14">
        <v>2300</v>
      </c>
      <c r="J50" s="14">
        <v>2180</v>
      </c>
      <c r="K50" s="14">
        <v>2200</v>
      </c>
      <c r="L50" s="14">
        <v>1980</v>
      </c>
      <c r="M50" s="14">
        <v>2200</v>
      </c>
      <c r="N50" s="14">
        <v>1980</v>
      </c>
      <c r="O50" s="14">
        <v>1980</v>
      </c>
      <c r="P50" s="14">
        <v>1990</v>
      </c>
      <c r="Q50" s="14">
        <v>2200</v>
      </c>
    </row>
    <row r="51" spans="1:17" s="15" customFormat="1" ht="19.5" customHeight="1">
      <c r="A51" s="41"/>
      <c r="B51" s="39"/>
      <c r="C51" s="13" t="s">
        <v>69</v>
      </c>
      <c r="D51" s="3"/>
      <c r="E51" s="3"/>
      <c r="F51" s="4"/>
      <c r="G51" s="5"/>
      <c r="H51" s="27"/>
      <c r="I51" s="14" t="s">
        <v>111</v>
      </c>
      <c r="J51" s="14" t="s">
        <v>97</v>
      </c>
      <c r="K51" s="14"/>
      <c r="L51" s="14"/>
      <c r="M51" s="14" t="s">
        <v>112</v>
      </c>
      <c r="N51" s="14" t="s">
        <v>110</v>
      </c>
      <c r="O51" s="14" t="s">
        <v>115</v>
      </c>
      <c r="P51" s="14"/>
      <c r="Q51" s="14"/>
    </row>
    <row r="52" spans="1:17" s="15" customFormat="1" ht="19.5" customHeight="1">
      <c r="A52" s="41"/>
      <c r="B52" s="38" t="s">
        <v>44</v>
      </c>
      <c r="C52" s="13" t="s">
        <v>45</v>
      </c>
      <c r="D52" s="3">
        <f>AVERAGE(I52:Q52)</f>
        <v>25250</v>
      </c>
      <c r="E52" s="3">
        <v>25021.428571428572</v>
      </c>
      <c r="F52" s="4" t="str">
        <f>IF((D52-E52)&lt;0,"↓",IF((D52-E52)&gt;0,"↑",""))</f>
        <v>↑</v>
      </c>
      <c r="G52" s="5">
        <f>ABS(D52-E52)</f>
        <v>228.57142857142753</v>
      </c>
      <c r="H52" s="27">
        <f>ROUND(((D52-E52)/E52)*100,1)</f>
        <v>0.9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17700</v>
      </c>
      <c r="O52" s="14"/>
      <c r="P52" s="14">
        <v>26900</v>
      </c>
      <c r="Q52" s="14">
        <v>22900</v>
      </c>
    </row>
    <row r="53" spans="1:17" s="15" customFormat="1" ht="19.5" customHeight="1">
      <c r="A53" s="41"/>
      <c r="B53" s="39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1"/>
      <c r="B54" s="38" t="s">
        <v>46</v>
      </c>
      <c r="C54" s="13" t="s">
        <v>13</v>
      </c>
      <c r="D54" s="3">
        <f>AVERAGE(I54:Q54)</f>
        <v>2816.6666666666665</v>
      </c>
      <c r="E54" s="3">
        <v>2872.2222222222222</v>
      </c>
      <c r="F54" s="4" t="str">
        <f>IF((D54-E54)&lt;0,"↓",IF((D54-E54)&gt;0,"↑",""))</f>
        <v>↓</v>
      </c>
      <c r="G54" s="5">
        <f>ABS(D54-E54)</f>
        <v>55.555555555555657</v>
      </c>
      <c r="H54" s="27">
        <f>ROUND(((D54-E54)/E54)*100,1)</f>
        <v>-1.9</v>
      </c>
      <c r="I54" s="14">
        <v>2100</v>
      </c>
      <c r="J54" s="14">
        <v>2900</v>
      </c>
      <c r="K54" s="14">
        <v>2000</v>
      </c>
      <c r="L54" s="14">
        <v>1500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1"/>
      <c r="B55" s="39"/>
      <c r="C55" s="13" t="s">
        <v>69</v>
      </c>
      <c r="D55" s="3"/>
      <c r="E55" s="3"/>
      <c r="F55" s="4"/>
      <c r="G55" s="5"/>
      <c r="H55" s="27"/>
      <c r="I55" s="14" t="s">
        <v>114</v>
      </c>
      <c r="J55" s="14" t="s">
        <v>116</v>
      </c>
      <c r="K55" s="14"/>
      <c r="L55" s="14"/>
      <c r="M55" s="14" t="s">
        <v>103</v>
      </c>
      <c r="N55" s="14" t="s">
        <v>103</v>
      </c>
      <c r="O55" s="14" t="s">
        <v>109</v>
      </c>
      <c r="P55" s="14"/>
      <c r="Q55" s="14" t="s">
        <v>100</v>
      </c>
    </row>
    <row r="56" spans="1:17" s="15" customFormat="1" ht="19.5" customHeight="1">
      <c r="A56" s="41"/>
      <c r="B56" s="38" t="s">
        <v>47</v>
      </c>
      <c r="C56" s="13" t="s">
        <v>74</v>
      </c>
      <c r="D56" s="3">
        <f>AVERAGE(I56:Q56)</f>
        <v>9046.6666666666661</v>
      </c>
      <c r="E56" s="3">
        <v>10374.444444444445</v>
      </c>
      <c r="F56" s="4" t="str">
        <f>IF((D56-E56)&lt;0,"↓",IF((D56-E56)&gt;0,"↑",""))</f>
        <v>↓</v>
      </c>
      <c r="G56" s="5">
        <f>ABS(D56-E56)</f>
        <v>1327.7777777777792</v>
      </c>
      <c r="H56" s="27">
        <f>ROUND(((D56-E56)/E56)*100,1)</f>
        <v>-12.8</v>
      </c>
      <c r="I56" s="14">
        <v>6900</v>
      </c>
      <c r="J56" s="14">
        <v>8680</v>
      </c>
      <c r="K56" s="14">
        <v>8900</v>
      </c>
      <c r="L56" s="14">
        <v>6500</v>
      </c>
      <c r="M56" s="14">
        <v>10800</v>
      </c>
      <c r="N56" s="14">
        <v>6750</v>
      </c>
      <c r="O56" s="14">
        <v>9300</v>
      </c>
      <c r="P56" s="14">
        <v>12790</v>
      </c>
      <c r="Q56" s="14">
        <v>10800</v>
      </c>
    </row>
    <row r="57" spans="1:17" s="15" customFormat="1" ht="19.5" customHeight="1">
      <c r="A57" s="41"/>
      <c r="B57" s="39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 t="s">
        <v>129</v>
      </c>
      <c r="O57" s="14" t="s">
        <v>129</v>
      </c>
      <c r="Q57" s="14"/>
    </row>
    <row r="58" spans="1:17" s="15" customFormat="1" ht="19.5" customHeight="1">
      <c r="A58" s="41"/>
      <c r="B58" s="38" t="s">
        <v>48</v>
      </c>
      <c r="C58" s="13" t="s">
        <v>14</v>
      </c>
      <c r="D58" s="3">
        <f>AVERAGE(I58:Q58)</f>
        <v>1217.7777777777778</v>
      </c>
      <c r="E58" s="3">
        <v>1212.2222222222222</v>
      </c>
      <c r="F58" s="4" t="str">
        <f>IF((D58-E58)&lt;0,"↓",IF((D58-E58)&gt;0,"↑",""))</f>
        <v>↑</v>
      </c>
      <c r="G58" s="5">
        <f>ABS(D58-E58)</f>
        <v>5.5555555555556566</v>
      </c>
      <c r="H58" s="27">
        <f>ROUND(((D58-E58)/E58)*100,1)</f>
        <v>0.5</v>
      </c>
      <c r="I58" s="14">
        <v>1250</v>
      </c>
      <c r="J58" s="14">
        <v>1200</v>
      </c>
      <c r="K58" s="14">
        <v>1300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2"/>
      <c r="B59" s="39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35" t="s">
        <v>63</v>
      </c>
      <c r="B60" s="38" t="s">
        <v>49</v>
      </c>
      <c r="C60" s="13" t="s">
        <v>59</v>
      </c>
      <c r="D60" s="3">
        <f>AVERAGE(I60:Q60)</f>
        <v>8662.2222222222226</v>
      </c>
      <c r="E60" s="3">
        <v>9045.5555555555547</v>
      </c>
      <c r="F60" s="4" t="str">
        <f>IF((D60-E60)&lt;0,"↓",IF((D60-E60)&gt;0,"↑",""))</f>
        <v>↓</v>
      </c>
      <c r="G60" s="5">
        <f>ABS(D60-E60)</f>
        <v>383.33333333333212</v>
      </c>
      <c r="H60" s="27">
        <f>ROUND(((D60-E60)/E60)*100,1)</f>
        <v>-4.2</v>
      </c>
      <c r="I60" s="14">
        <v>6800</v>
      </c>
      <c r="J60" s="14">
        <v>5480</v>
      </c>
      <c r="K60" s="14">
        <v>9800</v>
      </c>
      <c r="L60" s="14">
        <v>7650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36"/>
      <c r="B61" s="39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126</v>
      </c>
      <c r="L61" s="14"/>
      <c r="M61" s="14" t="s">
        <v>104</v>
      </c>
      <c r="N61" s="14" t="s">
        <v>104</v>
      </c>
      <c r="O61" s="14" t="s">
        <v>102</v>
      </c>
      <c r="P61" s="15" t="s">
        <v>104</v>
      </c>
      <c r="Q61" s="14"/>
    </row>
    <row r="62" spans="1:17" s="15" customFormat="1" ht="19.5" customHeight="1">
      <c r="A62" s="36"/>
      <c r="B62" s="38" t="s">
        <v>50</v>
      </c>
      <c r="C62" s="13" t="s">
        <v>15</v>
      </c>
      <c r="D62" s="3">
        <f>AVERAGE(I62:Q62)</f>
        <v>7940.333333333333</v>
      </c>
      <c r="E62" s="3">
        <v>8090.4444444444443</v>
      </c>
      <c r="F62" s="4" t="str">
        <f>IF((D62-E62)&lt;0,"↓",IF((D62-E62)&gt;0,"↑",""))</f>
        <v>↓</v>
      </c>
      <c r="G62" s="5">
        <f>ABS(D62-E62)</f>
        <v>150.11111111111131</v>
      </c>
      <c r="H62" s="27">
        <f>ROUND(((D62-E62)/E62)*100,1)</f>
        <v>-1.9</v>
      </c>
      <c r="I62" s="14">
        <v>7900</v>
      </c>
      <c r="J62" s="14">
        <v>6980</v>
      </c>
      <c r="K62" s="14">
        <v>4833</v>
      </c>
      <c r="L62" s="14">
        <v>6500</v>
      </c>
      <c r="M62" s="14">
        <v>7000</v>
      </c>
      <c r="N62" s="14">
        <v>9900</v>
      </c>
      <c r="O62" s="14">
        <v>13000</v>
      </c>
      <c r="P62" s="14">
        <v>9900</v>
      </c>
      <c r="Q62" s="14">
        <v>5450</v>
      </c>
    </row>
    <row r="63" spans="1:17" s="15" customFormat="1" ht="19.5" customHeight="1">
      <c r="A63" s="36"/>
      <c r="B63" s="39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36"/>
      <c r="B64" s="38" t="s">
        <v>51</v>
      </c>
      <c r="C64" s="13" t="s">
        <v>16</v>
      </c>
      <c r="D64" s="3">
        <f>AVERAGE(I64:Q64)</f>
        <v>16504.444444444445</v>
      </c>
      <c r="E64" s="3">
        <v>17682.222222222223</v>
      </c>
      <c r="F64" s="4" t="str">
        <f>IF((D64-E64)&lt;0,"↓",IF((D64-E64)&gt;0,"↑",""))</f>
        <v>↓</v>
      </c>
      <c r="G64" s="5">
        <f>ABS(D64-E64)</f>
        <v>1177.7777777777774</v>
      </c>
      <c r="H64" s="27">
        <f>ROUND(((D64-E64)/E64)*100,1)</f>
        <v>-6.7</v>
      </c>
      <c r="I64" s="14">
        <v>17350</v>
      </c>
      <c r="J64" s="14">
        <v>11800</v>
      </c>
      <c r="K64" s="14">
        <v>17500</v>
      </c>
      <c r="L64" s="14">
        <v>24400</v>
      </c>
      <c r="M64" s="14">
        <v>15900</v>
      </c>
      <c r="N64" s="14">
        <v>15890</v>
      </c>
      <c r="O64" s="14">
        <v>16900</v>
      </c>
      <c r="P64" s="14">
        <v>17900</v>
      </c>
      <c r="Q64" s="14">
        <v>10900</v>
      </c>
    </row>
    <row r="65" spans="1:17" s="15" customFormat="1" ht="24" customHeight="1">
      <c r="A65" s="37"/>
      <c r="B65" s="39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125</v>
      </c>
      <c r="K65" s="14" t="s">
        <v>113</v>
      </c>
      <c r="L65" s="14" t="s">
        <v>122</v>
      </c>
      <c r="M65" s="14" t="s">
        <v>122</v>
      </c>
      <c r="N65" s="14" t="s">
        <v>122</v>
      </c>
      <c r="O65" s="14" t="s">
        <v>122</v>
      </c>
      <c r="P65" s="14" t="s">
        <v>122</v>
      </c>
      <c r="Q65" s="14" t="s">
        <v>132</v>
      </c>
    </row>
    <row r="66" spans="1:17" s="15" customFormat="1" ht="19.5" customHeight="1">
      <c r="A66" s="32" t="s">
        <v>52</v>
      </c>
      <c r="B66" s="38" t="s">
        <v>53</v>
      </c>
      <c r="C66" s="13" t="s">
        <v>18</v>
      </c>
      <c r="D66" s="3">
        <f>AVERAGE(I66:Q66)</f>
        <v>1544.7777777777778</v>
      </c>
      <c r="E66" s="3">
        <v>1539.3333333333333</v>
      </c>
      <c r="F66" s="4" t="str">
        <f t="shared" si="0"/>
        <v>↑</v>
      </c>
      <c r="G66" s="5">
        <f>ABS(D66-E66)</f>
        <v>5.4444444444445708</v>
      </c>
      <c r="H66" s="27">
        <f>ROUND(((D66-E66)/E66)*100,1)</f>
        <v>0.4</v>
      </c>
      <c r="I66" s="14">
        <v>1519</v>
      </c>
      <c r="J66" s="14">
        <v>1537</v>
      </c>
      <c r="K66" s="14">
        <v>1497</v>
      </c>
      <c r="L66" s="14">
        <v>1529</v>
      </c>
      <c r="M66" s="14">
        <v>1599</v>
      </c>
      <c r="N66" s="14">
        <v>1668</v>
      </c>
      <c r="O66" s="14">
        <v>1509</v>
      </c>
      <c r="P66" s="14">
        <v>1538</v>
      </c>
      <c r="Q66" s="14">
        <v>1507</v>
      </c>
    </row>
    <row r="67" spans="1:17" s="15" customFormat="1" ht="19.5" customHeight="1">
      <c r="A67" s="33"/>
      <c r="B67" s="39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3"/>
      <c r="B68" s="38" t="s">
        <v>54</v>
      </c>
      <c r="C68" s="13" t="s">
        <v>18</v>
      </c>
      <c r="D68" s="3">
        <f>AVERAGE(I68:Q68)</f>
        <v>917.55555555555554</v>
      </c>
      <c r="E68" s="3">
        <v>906.44444444444446</v>
      </c>
      <c r="F68" s="4" t="str">
        <f t="shared" si="0"/>
        <v>↑</v>
      </c>
      <c r="G68" s="5">
        <f>ABS(D68-E68)</f>
        <v>11.111111111111086</v>
      </c>
      <c r="H68" s="27">
        <f>ROUND(((D68-E68)/E68)*100,1)</f>
        <v>1.2</v>
      </c>
      <c r="I68" s="14">
        <v>940</v>
      </c>
      <c r="J68" s="14">
        <v>850</v>
      </c>
      <c r="K68" s="14">
        <v>860</v>
      </c>
      <c r="L68" s="14">
        <v>950</v>
      </c>
      <c r="M68" s="14">
        <v>1000</v>
      </c>
      <c r="N68" s="14">
        <v>996</v>
      </c>
      <c r="O68" s="14">
        <v>950</v>
      </c>
      <c r="P68" s="14">
        <v>912</v>
      </c>
      <c r="Q68" s="14">
        <v>800</v>
      </c>
    </row>
    <row r="69" spans="1:17" s="15" customFormat="1" ht="19.5" customHeight="1">
      <c r="A69" s="33"/>
      <c r="B69" s="39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3"/>
      <c r="B70" s="38" t="s">
        <v>55</v>
      </c>
      <c r="C70" s="13" t="s">
        <v>18</v>
      </c>
      <c r="D70" s="3">
        <f>AVERAGE(I70:Q70)</f>
        <v>1333.6666666666667</v>
      </c>
      <c r="E70" s="3">
        <v>1328.1111111111111</v>
      </c>
      <c r="F70" s="4" t="str">
        <f t="shared" si="0"/>
        <v>↑</v>
      </c>
      <c r="G70" s="5">
        <f>ABS(D70-E70)</f>
        <v>5.5555555555556566</v>
      </c>
      <c r="H70" s="27">
        <f>ROUND(((D70-E70)/E70)*100,1)</f>
        <v>0.4</v>
      </c>
      <c r="I70" s="14">
        <v>1307</v>
      </c>
      <c r="J70" s="14">
        <v>1319</v>
      </c>
      <c r="K70" s="14">
        <v>1287</v>
      </c>
      <c r="L70" s="14">
        <v>1329</v>
      </c>
      <c r="M70" s="14">
        <v>1379</v>
      </c>
      <c r="N70" s="14">
        <v>1458</v>
      </c>
      <c r="O70" s="14">
        <v>1299</v>
      </c>
      <c r="P70" s="14">
        <v>1328</v>
      </c>
      <c r="Q70" s="14">
        <v>1297</v>
      </c>
    </row>
    <row r="71" spans="1:17" s="15" customFormat="1" ht="19.5" customHeight="1">
      <c r="A71" s="33"/>
      <c r="B71" s="39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3"/>
      <c r="B72" s="38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34"/>
      <c r="B73" s="39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2018-03-18T12:18:02Z</dcterms:modified>
</cp:coreProperties>
</file>