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455" windowWidth="15285" windowHeight="792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H4" i="5" s="1"/>
  <c r="D6" i="5"/>
  <c r="G6" i="5" s="1"/>
  <c r="D8" i="5"/>
  <c r="G8" i="5" s="1"/>
  <c r="D10" i="5"/>
  <c r="G10" i="5" s="1"/>
  <c r="D12" i="5"/>
  <c r="H12" i="5" s="1"/>
  <c r="D14" i="5"/>
  <c r="H14" i="5" s="1"/>
  <c r="D16" i="5"/>
  <c r="F16" i="5" s="1"/>
  <c r="D18" i="5"/>
  <c r="F18" i="5" s="1"/>
  <c r="D20" i="5"/>
  <c r="G20" i="5" s="1"/>
  <c r="D22" i="5"/>
  <c r="G22" i="5" s="1"/>
  <c r="D24" i="5"/>
  <c r="G24" i="5" s="1"/>
  <c r="D26" i="5"/>
  <c r="G26" i="5" s="1"/>
  <c r="D28" i="5"/>
  <c r="G28" i="5" s="1"/>
  <c r="D30" i="5"/>
  <c r="G30" i="5" s="1"/>
  <c r="D32" i="5"/>
  <c r="D34" i="5"/>
  <c r="H34" i="5" s="1"/>
  <c r="D36" i="5"/>
  <c r="F36" i="5" s="1"/>
  <c r="D38" i="5"/>
  <c r="G38" i="5" s="1"/>
  <c r="D40" i="5"/>
  <c r="D42" i="5"/>
  <c r="G42" i="5" s="1"/>
  <c r="D44" i="5"/>
  <c r="D46" i="5"/>
  <c r="H46" i="5" s="1"/>
  <c r="D48" i="5"/>
  <c r="G48" i="5" s="1"/>
  <c r="D50" i="5"/>
  <c r="D52" i="5"/>
  <c r="D54" i="5"/>
  <c r="G54" i="5" s="1"/>
  <c r="D56" i="5"/>
  <c r="H56" i="5" s="1"/>
  <c r="D58" i="5"/>
  <c r="D60" i="5"/>
  <c r="D62" i="5"/>
  <c r="H62" i="5" s="1"/>
  <c r="D64" i="5"/>
  <c r="F64" i="5" s="1"/>
  <c r="D66" i="5"/>
  <c r="G66" i="5" s="1"/>
  <c r="D68" i="5"/>
  <c r="F68" i="5" s="1"/>
  <c r="D70" i="5"/>
  <c r="F70" i="5" s="1"/>
  <c r="D72" i="5"/>
  <c r="G72" i="5" s="1"/>
  <c r="F65" i="5"/>
  <c r="F67" i="5"/>
  <c r="F69" i="5"/>
  <c r="F71" i="5"/>
  <c r="H60" i="5"/>
  <c r="H58" i="5"/>
  <c r="H52" i="5"/>
  <c r="H50" i="5"/>
  <c r="G44" i="5"/>
  <c r="H40" i="5"/>
  <c r="F32" i="5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<sst xmlns="http://schemas.openxmlformats.org/spreadsheetml/2006/main" count="185" uniqueCount="140">
  <si>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</si>
  <si>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</si>
  <si>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</si>
  <si>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</si>
  <si>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</si>
  <si>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</si>
  <si>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</si>
  <si>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</si>
  <si>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</si>
  <si>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</si>
  <si>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</si>
  <si>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</si>
  <si>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</si>
  <si>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</si>
  <si>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</si>
  <si>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</si>
  <si>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</si>
  <si>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</si>
  <si>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</si>
  <si>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</si>
  <si>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</si>
  <si>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</si>
  <si>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</si>
  <si>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</si>
  <si>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</si>
  <si>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</si>
  <si>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</si>
  <si>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</si>
  <si>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</si>
  <si>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</si>
  <si>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</si>
  <si>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</si>
  <si>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</si>
  <si>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</si>
  <si>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</si>
  <si>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</si>
  <si>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</si>
  <si>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</si>
  <si>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</si>
  <si>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</si>
  <si>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</si>
  <si>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</si>
  <si>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</si>
  <si>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</si>
  <si>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</si>
  <si>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</si>
  <si>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</si>
  <si>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</si>
  <si>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</si>
  <si>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</si>
  <si>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</si>
  <si>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</si>
  <si>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</si>
  <si>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</si>
  <si>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</si>
  <si>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</si>
  <si>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</si>
  <si>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</si>
  <si>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</si>
  <si>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</si>
  <si>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</si>
  <si>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</si>
  <si>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</si>
  <si>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</si>
  <si>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</si>
  <si>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</si>
  <si>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</si>
  <si>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</si>
  <si>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</si>
  <si>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</si>
  <si>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</si>
  <si>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</si>
  <si>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</si>
  <si>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</si>
  <si>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</si>
  <si>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</si>
  <si>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</si>
  <si>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</si>
  <si>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</si>
  <si>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</si>
  <si>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</si>
  <si>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</si>
  <si>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</si>
  <si>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</si>
  <si>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</si>
  <si>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</si>
  <si>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</si>
  <si>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</si>
  <si>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</si>
  <si>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</si>
  <si>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</si>
  <si>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</si>
  <si>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</si>
  <si>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</si>
  <si>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</si>
  <si>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</si>
  <si>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</si>
  <si>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</si>
  <si>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</si>
  <si>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</si>
  <si>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</si>
  <si>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</si>
  <si>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</si>
  <si>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</si>
  <si>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</si>
  <si>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</si>
  <si>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</si>
  <si>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</si>
  <si>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</si>
  <si>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</si>
  <si>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</si>
  <si>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</si>
  <si>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</si>
  <si>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</si>
  <si>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</si>
  <si>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400g</t>
    <phoneticPr fontId="2" type="noConversion"/>
  </si>
  <si>
    <t>30롤</t>
  </si>
  <si>
    <t>300g</t>
    <phoneticPr fontId="2" type="noConversion"/>
  </si>
  <si>
    <t>420g</t>
    <phoneticPr fontId="2" type="noConversion"/>
  </si>
  <si>
    <t>망(중)</t>
    <phoneticPr fontId="2" type="noConversion"/>
  </si>
  <si>
    <t>340g</t>
    <phoneticPr fontId="2" type="noConversion"/>
  </si>
  <si>
    <t>세일가</t>
    <phoneticPr fontId="2" type="noConversion"/>
  </si>
  <si>
    <t>정다운쌀</t>
    <phoneticPr fontId="2" type="noConversion"/>
  </si>
  <si>
    <t>4.4kg</t>
    <phoneticPr fontId="2" type="noConversion"/>
  </si>
  <si>
    <t>이마트이맛쌀</t>
    <phoneticPr fontId="2" type="noConversion"/>
  </si>
  <si>
    <t>세일가</t>
    <phoneticPr fontId="2" type="noConversion"/>
  </si>
  <si>
    <t>경기미</t>
    <phoneticPr fontId="2" type="noConversion"/>
  </si>
  <si>
    <t>3.5kg</t>
    <phoneticPr fontId="2" type="noConversion"/>
  </si>
  <si>
    <t>상록수쌀</t>
    <phoneticPr fontId="2" type="noConversion"/>
  </si>
  <si>
    <t>정다운쌀</t>
    <phoneticPr fontId="2" type="noConversion"/>
  </si>
  <si>
    <t>세일가</t>
    <phoneticPr fontId="2" type="noConversion"/>
  </si>
  <si>
    <t>1050g</t>
    <phoneticPr fontId="2" type="noConversion"/>
  </si>
  <si>
    <t>소</t>
    <phoneticPr fontId="2" type="noConversion"/>
  </si>
  <si>
    <t>1100g</t>
    <phoneticPr fontId="2" type="noConversion"/>
  </si>
  <si>
    <t>대</t>
    <phoneticPr fontId="2" type="noConversion"/>
  </si>
  <si>
    <t>땡큐30롤</t>
    <phoneticPr fontId="2" type="noConversion"/>
  </si>
  <si>
    <t>진미매운고춧가루</t>
    <phoneticPr fontId="2" type="noConversion"/>
  </si>
  <si>
    <t>중</t>
    <phoneticPr fontId="2" type="noConversion"/>
  </si>
  <si>
    <t>크리넥스30롤</t>
    <phoneticPr fontId="2" type="noConversion"/>
  </si>
  <si>
    <t>이천쌀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</si>
</sst>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C4" sqref="C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4" t="s">
        <v>64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 x14ac:dyDescent="0.15">
      <c r="A2" s="34" t="s">
        <v>19</v>
      </c>
      <c r="B2" s="34" t="s">
        <v>20</v>
      </c>
      <c r="C2" s="34" t="s">
        <v>21</v>
      </c>
      <c r="D2" s="42" t="s">
        <v>60</v>
      </c>
      <c r="E2" s="42" t="s">
        <v>61</v>
      </c>
      <c r="F2" s="38" t="s">
        <v>62</v>
      </c>
      <c r="G2" s="39"/>
      <c r="H2" s="3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30">
        <v>43397</v>
      </c>
      <c r="J3" s="30">
        <v>43398</v>
      </c>
      <c r="K3" s="30">
        <v>43397</v>
      </c>
      <c r="L3" s="30">
        <v>43398</v>
      </c>
      <c r="M3" s="30">
        <v>43398</v>
      </c>
      <c r="N3" s="30">
        <v>43397</v>
      </c>
      <c r="O3" s="30">
        <v>43396</v>
      </c>
      <c r="P3" s="30">
        <v>43396</v>
      </c>
      <c r="Q3" s="30">
        <v>43396</v>
      </c>
    </row>
    <row r="4" spans="1:17" s="15" customFormat="1" ht="19.5" customHeight="1" x14ac:dyDescent="0.15">
      <c r="A4" s="45" t="s">
        <v>22</v>
      </c>
      <c r="B4" s="32" t="s">
        <v>23</v>
      </c>
      <c r="C4" s="13" t="s">
        <v>58</v>
      </c>
      <c r="D4" s="3">
        <f>AVERAGE(I4:Q4)</f>
        <v>48677.777777777781</v>
      </c>
      <c r="E4" s="3">
        <v>46644.444444444445</v>
      </c>
      <c r="F4" s="4" t="str">
        <f>IF((D4-E4)&lt;0,"↓",IF((D4-E4)&gt;0,"↑",""))</f>
        <v>↑</v>
      </c>
      <c r="G4" s="5">
        <f>ABS(D4-E4)</f>
        <v>2033.3333333333358</v>
      </c>
      <c r="H4" s="27">
        <f>ROUND(((D4-E4)/E4)*100,1)</f>
        <v>4.4000000000000004</v>
      </c>
      <c r="I4" s="14">
        <v>53000</v>
      </c>
      <c r="J4" s="14">
        <v>49800</v>
      </c>
      <c r="K4" s="14">
        <v>55000</v>
      </c>
      <c r="L4" s="14">
        <v>53000</v>
      </c>
      <c r="M4" s="14">
        <v>39800</v>
      </c>
      <c r="N4" s="14">
        <v>39900</v>
      </c>
      <c r="O4" s="14">
        <v>40900</v>
      </c>
      <c r="P4" s="14">
        <v>66900</v>
      </c>
      <c r="Q4" s="14">
        <v>39800</v>
      </c>
    </row>
    <row r="5" spans="1:17" s="15" customFormat="1" ht="19.5" customHeight="1" x14ac:dyDescent="0.15">
      <c r="A5" s="46"/>
      <c r="B5" s="33"/>
      <c r="C5" s="13" t="s">
        <v>69</v>
      </c>
      <c r="D5" s="3"/>
      <c r="E5" s="3"/>
      <c r="F5" s="4"/>
      <c r="G5" s="5"/>
      <c r="H5" s="27"/>
      <c r="I5" s="14" t="s">
        <v>111</v>
      </c>
      <c r="J5" s="14" t="s">
        <v>95</v>
      </c>
      <c r="K5" s="14" t="s">
        <v>126</v>
      </c>
      <c r="L5" s="14" t="s">
        <v>91</v>
      </c>
      <c r="M5" s="14" t="s">
        <v>122</v>
      </c>
      <c r="N5" s="14" t="s">
        <v>124</v>
      </c>
      <c r="O5" s="14" t="s">
        <v>128</v>
      </c>
      <c r="P5" s="14" t="s">
        <v>139</v>
      </c>
      <c r="Q5" s="14" t="s">
        <v>129</v>
      </c>
    </row>
    <row r="6" spans="1:17" s="15" customFormat="1" ht="19.5" customHeight="1" x14ac:dyDescent="0.15">
      <c r="A6" s="46"/>
      <c r="B6" s="32" t="s">
        <v>24</v>
      </c>
      <c r="C6" s="13" t="s">
        <v>0</v>
      </c>
      <c r="D6" s="3">
        <f>AVERAGE(I6:Q6)</f>
        <v>2047.7777777777778</v>
      </c>
      <c r="E6" s="3">
        <v>2003.3333333333333</v>
      </c>
      <c r="F6" s="4" t="str">
        <f>IF((D6-E6)&lt;0,"↓",IF((D6-E6)&gt;0,"↑",""))</f>
        <v>↑</v>
      </c>
      <c r="G6" s="5">
        <f>ABS(D6-E6)</f>
        <v>44.444444444444571</v>
      </c>
      <c r="H6" s="27">
        <f>ROUND(((D6-E6)/E6)*100,1)</f>
        <v>2.2000000000000002</v>
      </c>
      <c r="I6" s="14">
        <v>2290</v>
      </c>
      <c r="J6" s="14">
        <v>2280</v>
      </c>
      <c r="K6" s="14">
        <v>1000</v>
      </c>
      <c r="L6" s="14">
        <v>1000</v>
      </c>
      <c r="M6" s="14">
        <v>2180</v>
      </c>
      <c r="N6" s="14">
        <v>2580</v>
      </c>
      <c r="O6" s="14">
        <v>1950</v>
      </c>
      <c r="P6" s="14">
        <v>2190</v>
      </c>
      <c r="Q6" s="14">
        <v>2960</v>
      </c>
    </row>
    <row r="7" spans="1:17" s="15" customFormat="1" ht="18.75" customHeight="1" x14ac:dyDescent="0.15">
      <c r="A7" s="46"/>
      <c r="B7" s="33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 x14ac:dyDescent="0.15">
      <c r="A8" s="46"/>
      <c r="B8" s="32" t="s">
        <v>25</v>
      </c>
      <c r="C8" s="13" t="s">
        <v>1</v>
      </c>
      <c r="D8" s="3">
        <f>AVERAGE(I8:Q8)</f>
        <v>10961.111111111111</v>
      </c>
      <c r="E8" s="3">
        <v>11022.222222222223</v>
      </c>
      <c r="F8" s="4" t="str">
        <f>IF((D8-E8)&lt;0,"↓",IF((D8-E8)&gt;0,"↑",""))</f>
        <v>↓</v>
      </c>
      <c r="G8" s="5">
        <f>ABS(D8-E8)</f>
        <v>61.111111111111313</v>
      </c>
      <c r="H8" s="27">
        <f>ROUND(((D8-E8)/E8)*100,1)</f>
        <v>-0.6</v>
      </c>
      <c r="I8" s="14">
        <v>10560</v>
      </c>
      <c r="J8" s="14">
        <v>8900</v>
      </c>
      <c r="K8" s="14">
        <v>10000</v>
      </c>
      <c r="L8" s="14">
        <v>12500</v>
      </c>
      <c r="M8" s="14">
        <v>9930</v>
      </c>
      <c r="N8" s="14">
        <v>12400</v>
      </c>
      <c r="O8" s="14">
        <v>12450</v>
      </c>
      <c r="P8" s="14">
        <v>11980</v>
      </c>
      <c r="Q8" s="14">
        <v>9930</v>
      </c>
    </row>
    <row r="9" spans="1:17" s="15" customFormat="1" ht="19.5" customHeight="1" x14ac:dyDescent="0.15">
      <c r="A9" s="46"/>
      <c r="B9" s="33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6"/>
      <c r="B10" s="32" t="s">
        <v>26</v>
      </c>
      <c r="C10" s="13" t="s">
        <v>2</v>
      </c>
      <c r="D10" s="3">
        <f>AVERAGE(I10:Q10)</f>
        <v>2526.6666666666665</v>
      </c>
      <c r="E10" s="3">
        <v>2643.3333333333335</v>
      </c>
      <c r="F10" s="4" t="str">
        <f>IF((D10-E10)&lt;0,"↓",IF((D10-E10)&gt;0,"↑",""))</f>
        <v>↓</v>
      </c>
      <c r="G10" s="5">
        <f>ABS(D10-E10)</f>
        <v>116.66666666666697</v>
      </c>
      <c r="H10" s="27">
        <f>ROUND(((D10-E10)/E10)*100,1)</f>
        <v>-4.4000000000000004</v>
      </c>
      <c r="I10" s="14">
        <v>2000</v>
      </c>
      <c r="J10" s="14">
        <v>2000</v>
      </c>
      <c r="K10" s="14">
        <v>3000</v>
      </c>
      <c r="L10" s="14">
        <v>3000</v>
      </c>
      <c r="M10" s="14">
        <v>2320</v>
      </c>
      <c r="N10" s="14">
        <v>1990</v>
      </c>
      <c r="O10" s="14">
        <v>2320</v>
      </c>
      <c r="P10" s="14">
        <v>3790</v>
      </c>
      <c r="Q10" s="14">
        <v>2320</v>
      </c>
    </row>
    <row r="11" spans="1:17" s="15" customFormat="1" ht="19.5" customHeight="1" x14ac:dyDescent="0.15">
      <c r="A11" s="46"/>
      <c r="B11" s="33"/>
      <c r="C11" s="13" t="s">
        <v>69</v>
      </c>
      <c r="D11" s="3"/>
      <c r="E11" s="3"/>
      <c r="F11" s="4"/>
      <c r="G11" s="5"/>
      <c r="H11" s="27"/>
      <c r="I11" s="14" t="s">
        <v>119</v>
      </c>
      <c r="J11" s="14" t="s">
        <v>110</v>
      </c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6"/>
      <c r="B12" s="32" t="s">
        <v>27</v>
      </c>
      <c r="C12" s="13" t="s">
        <v>2</v>
      </c>
      <c r="D12" s="3">
        <f>AVERAGE(I12:Q12)</f>
        <v>2120</v>
      </c>
      <c r="E12" s="3">
        <v>2056.6666666666665</v>
      </c>
      <c r="F12" s="4" t="str">
        <f>IF((D12-E12)&lt;0,"↓",IF((D12-E12)&gt;0,"↑",""))</f>
        <v>↑</v>
      </c>
      <c r="G12" s="5">
        <f>ABS(D12-E12)</f>
        <v>63.333333333333485</v>
      </c>
      <c r="H12" s="27">
        <f>ROUND(((D12-E12)/E12)*100,1)</f>
        <v>3.1</v>
      </c>
      <c r="I12" s="14">
        <v>1500</v>
      </c>
      <c r="J12" s="14">
        <v>1500</v>
      </c>
      <c r="K12" s="14">
        <v>1500</v>
      </c>
      <c r="L12" s="14">
        <v>1500</v>
      </c>
      <c r="M12" s="14">
        <v>2580</v>
      </c>
      <c r="N12" s="14">
        <v>2880</v>
      </c>
      <c r="O12" s="14">
        <v>1980</v>
      </c>
      <c r="P12" s="14">
        <v>2990</v>
      </c>
      <c r="Q12" s="14">
        <v>2650</v>
      </c>
    </row>
    <row r="13" spans="1:17" s="15" customFormat="1" ht="19.5" customHeight="1" x14ac:dyDescent="0.15">
      <c r="A13" s="46"/>
      <c r="B13" s="33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107</v>
      </c>
    </row>
    <row r="14" spans="1:17" s="15" customFormat="1" ht="19.5" customHeight="1" x14ac:dyDescent="0.15">
      <c r="A14" s="46"/>
      <c r="B14" s="32" t="s">
        <v>28</v>
      </c>
      <c r="C14" s="13" t="s">
        <v>2</v>
      </c>
      <c r="D14" s="3">
        <f>AVERAGE(I14:Q14)</f>
        <v>1356.6666666666667</v>
      </c>
      <c r="E14" s="3">
        <v>1578.8888888888889</v>
      </c>
      <c r="F14" s="4" t="str">
        <f>IF((D14-E14)&lt;0,"↓",IF((D14-E14)&gt;0,"↑",""))</f>
        <v>↓</v>
      </c>
      <c r="G14" s="5">
        <f>ABS(D14-E14)</f>
        <v>222.22222222222217</v>
      </c>
      <c r="H14" s="27">
        <f>ROUND(((D14-E14)/E14)*100,1)</f>
        <v>-14.1</v>
      </c>
      <c r="I14" s="14">
        <v>1000</v>
      </c>
      <c r="J14" s="14">
        <v>1000</v>
      </c>
      <c r="K14" s="14">
        <v>1500</v>
      </c>
      <c r="L14" s="14">
        <v>1500</v>
      </c>
      <c r="M14" s="14">
        <v>1580</v>
      </c>
      <c r="N14" s="14">
        <v>1280</v>
      </c>
      <c r="O14" s="14">
        <v>1480</v>
      </c>
      <c r="P14" s="14">
        <v>1290</v>
      </c>
      <c r="Q14" s="14">
        <v>1580</v>
      </c>
    </row>
    <row r="15" spans="1:17" s="15" customFormat="1" ht="19.5" customHeight="1" x14ac:dyDescent="0.15">
      <c r="A15" s="46"/>
      <c r="B15" s="33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108</v>
      </c>
    </row>
    <row r="16" spans="1:17" s="15" customFormat="1" ht="19.5" customHeight="1" x14ac:dyDescent="0.15">
      <c r="A16" s="46"/>
      <c r="B16" s="32" t="s">
        <v>29</v>
      </c>
      <c r="C16" s="13" t="s">
        <v>57</v>
      </c>
      <c r="D16" s="3">
        <f>AVERAGE(I16:Q16)</f>
        <v>2701.1111111111113</v>
      </c>
      <c r="E16" s="3">
        <v>3712.2222222222222</v>
      </c>
      <c r="F16" s="4" t="str">
        <f>IF((D16-E16)&lt;0,"↓",IF((D16-E16)&gt;0,"↑",""))</f>
        <v>↓</v>
      </c>
      <c r="G16" s="5">
        <f>ABS(D16-E16)</f>
        <v>1011.1111111111109</v>
      </c>
      <c r="H16" s="27">
        <f>ROUND(((D16-E16)/E16)*100,1)</f>
        <v>-27.2</v>
      </c>
      <c r="I16" s="14">
        <v>2000</v>
      </c>
      <c r="J16" s="14">
        <v>1500</v>
      </c>
      <c r="K16" s="14">
        <v>3500</v>
      </c>
      <c r="L16" s="14">
        <v>3000</v>
      </c>
      <c r="M16" s="14">
        <v>3280</v>
      </c>
      <c r="N16" s="14">
        <v>2780</v>
      </c>
      <c r="O16" s="14">
        <v>1980</v>
      </c>
      <c r="P16" s="14">
        <v>2990</v>
      </c>
      <c r="Q16" s="14">
        <v>3280</v>
      </c>
    </row>
    <row r="17" spans="1:17" s="15" customFormat="1" ht="19.5" customHeight="1" x14ac:dyDescent="0.15">
      <c r="A17" s="46"/>
      <c r="B17" s="33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109</v>
      </c>
    </row>
    <row r="18" spans="1:17" s="15" customFormat="1" ht="19.5" customHeight="1" x14ac:dyDescent="0.15">
      <c r="A18" s="46"/>
      <c r="B18" s="32" t="s">
        <v>30</v>
      </c>
      <c r="C18" s="13" t="s">
        <v>3</v>
      </c>
      <c r="D18" s="3">
        <f>AVERAGE(I18:Q18)</f>
        <v>1282.2222222222222</v>
      </c>
      <c r="E18" s="3">
        <v>1412.7777777777778</v>
      </c>
      <c r="F18" s="4" t="str">
        <f>IF((D18-E18)&lt;0,"↓",IF((D18-E18)&gt;0,"↑",""))</f>
        <v>↓</v>
      </c>
      <c r="G18" s="5">
        <f>ABS(D18-E18)</f>
        <v>130.55555555555566</v>
      </c>
      <c r="H18" s="27">
        <f>ROUND(((D18-E18)/E18)*100,1)</f>
        <v>-9.1999999999999993</v>
      </c>
      <c r="I18" s="14">
        <v>1000</v>
      </c>
      <c r="J18" s="14">
        <v>1400</v>
      </c>
      <c r="K18" s="14">
        <v>715</v>
      </c>
      <c r="L18" s="14">
        <v>1000</v>
      </c>
      <c r="M18" s="14">
        <v>1150</v>
      </c>
      <c r="N18" s="14">
        <v>1163</v>
      </c>
      <c r="O18" s="14">
        <v>1414</v>
      </c>
      <c r="P18" s="14">
        <v>1798</v>
      </c>
      <c r="Q18" s="14">
        <v>1900</v>
      </c>
    </row>
    <row r="19" spans="1:17" s="15" customFormat="1" ht="18.75" customHeight="1" x14ac:dyDescent="0.15">
      <c r="A19" s="46"/>
      <c r="B19" s="33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6"/>
      <c r="B20" s="32" t="s">
        <v>31</v>
      </c>
      <c r="C20" s="13" t="s">
        <v>70</v>
      </c>
      <c r="D20" s="3">
        <f>AVERAGE(I20:Q20)</f>
        <v>2962.2222222222222</v>
      </c>
      <c r="E20" s="3">
        <v>3050</v>
      </c>
      <c r="F20" s="4" t="str">
        <f>IF((D20-E20)&lt;0,"↓",IF((D20-E20)&gt;0,"↑",""))</f>
        <v>↓</v>
      </c>
      <c r="G20" s="5">
        <f>ABS(D20-E20)</f>
        <v>87.777777777777828</v>
      </c>
      <c r="H20" s="27">
        <f>ROUND(((D20-E20)/E20)*100,1)</f>
        <v>-2.9</v>
      </c>
      <c r="I20" s="14">
        <v>1700</v>
      </c>
      <c r="J20" s="14">
        <v>5000</v>
      </c>
      <c r="K20" s="14">
        <v>3000</v>
      </c>
      <c r="L20" s="14">
        <v>2500</v>
      </c>
      <c r="M20" s="14">
        <v>2500</v>
      </c>
      <c r="N20" s="14">
        <v>2480</v>
      </c>
      <c r="O20" s="14">
        <v>2990</v>
      </c>
      <c r="P20" s="14">
        <v>3990</v>
      </c>
      <c r="Q20" s="14">
        <v>2500</v>
      </c>
    </row>
    <row r="21" spans="1:17" s="15" customFormat="1" ht="19.5" customHeight="1" x14ac:dyDescent="0.15">
      <c r="A21" s="46"/>
      <c r="B21" s="33"/>
      <c r="C21" s="13" t="s">
        <v>69</v>
      </c>
      <c r="D21" s="3"/>
      <c r="E21" s="3"/>
      <c r="F21" s="4"/>
      <c r="G21" s="5"/>
      <c r="H21" s="27"/>
      <c r="I21" s="14" t="s">
        <v>132</v>
      </c>
      <c r="J21" s="14" t="s">
        <v>134</v>
      </c>
      <c r="K21" s="16"/>
      <c r="L21" s="14"/>
      <c r="M21" s="14"/>
      <c r="N21" s="14" t="s">
        <v>137</v>
      </c>
      <c r="O21" s="14" t="s">
        <v>102</v>
      </c>
      <c r="P21" s="14"/>
      <c r="Q21" s="16"/>
    </row>
    <row r="22" spans="1:17" s="15" customFormat="1" ht="19.5" customHeight="1" x14ac:dyDescent="0.15">
      <c r="A22" s="46"/>
      <c r="B22" s="32" t="s">
        <v>32</v>
      </c>
      <c r="C22" s="13" t="s">
        <v>4</v>
      </c>
      <c r="D22" s="3">
        <f>AVERAGE(I22:Q22)</f>
        <v>9132.2222222222226</v>
      </c>
      <c r="E22" s="3">
        <v>10016.666666666666</v>
      </c>
      <c r="F22" s="4" t="str">
        <f>IF((D22-E22)&lt;0,"↓",IF((D22-E22)&gt;0,"↑",""))</f>
        <v>↓</v>
      </c>
      <c r="G22" s="5">
        <f>ABS(D22-E22)</f>
        <v>884.44444444444343</v>
      </c>
      <c r="H22" s="27">
        <f>ROUND(((D22-E22)/E22)*100,1)</f>
        <v>-8.8000000000000007</v>
      </c>
      <c r="I22" s="14">
        <v>6950</v>
      </c>
      <c r="J22" s="14">
        <v>5600</v>
      </c>
      <c r="K22" s="14">
        <v>7800</v>
      </c>
      <c r="L22" s="14">
        <v>6670</v>
      </c>
      <c r="M22" s="14">
        <v>12670</v>
      </c>
      <c r="N22" s="14">
        <v>11200</v>
      </c>
      <c r="O22" s="14">
        <v>8640</v>
      </c>
      <c r="P22" s="14">
        <v>9990</v>
      </c>
      <c r="Q22" s="14">
        <v>12670</v>
      </c>
    </row>
    <row r="23" spans="1:17" s="15" customFormat="1" ht="19.5" customHeight="1" x14ac:dyDescent="0.15">
      <c r="A23" s="46"/>
      <c r="B23" s="33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 x14ac:dyDescent="0.15">
      <c r="A24" s="46"/>
      <c r="B24" s="32" t="s">
        <v>33</v>
      </c>
      <c r="C24" s="13" t="s">
        <v>76</v>
      </c>
      <c r="D24" s="3">
        <f>AVERAGE(I24:Q24)</f>
        <v>42311.111111111109</v>
      </c>
      <c r="E24" s="3">
        <v>47211.111111111109</v>
      </c>
      <c r="F24" s="4" t="str">
        <f>IF((D24-E24)&lt;0,"↓",IF((D24-E24)&gt;0,"↑",""))</f>
        <v>↓</v>
      </c>
      <c r="G24" s="5">
        <f>ABS(D24-E24)</f>
        <v>4900</v>
      </c>
      <c r="H24" s="27">
        <f>ROUND(((D24-E24)/E24)*100,1)</f>
        <v>-10.4</v>
      </c>
      <c r="I24" s="14">
        <v>44500</v>
      </c>
      <c r="J24" s="14">
        <v>40000</v>
      </c>
      <c r="K24" s="14">
        <v>25000</v>
      </c>
      <c r="L24" s="14">
        <v>34900</v>
      </c>
      <c r="M24" s="14">
        <v>45000</v>
      </c>
      <c r="N24" s="14">
        <v>42500</v>
      </c>
      <c r="O24" s="14">
        <v>39900</v>
      </c>
      <c r="P24" s="14">
        <v>49500</v>
      </c>
      <c r="Q24" s="14">
        <v>59500</v>
      </c>
    </row>
    <row r="25" spans="1:17" s="19" customFormat="1" ht="21.75" customHeight="1" x14ac:dyDescent="0.15">
      <c r="A25" s="46"/>
      <c r="B25" s="33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 x14ac:dyDescent="0.15">
      <c r="A26" s="46"/>
      <c r="B26" s="32" t="s">
        <v>34</v>
      </c>
      <c r="C26" s="13" t="s">
        <v>5</v>
      </c>
      <c r="D26" s="3">
        <f>AVERAGE(I26:Q26)</f>
        <v>10011.111111111111</v>
      </c>
      <c r="E26" s="3">
        <v>11476.666666666666</v>
      </c>
      <c r="F26" s="4" t="str">
        <f>IF((D26-E26)&lt;0,"↓",IF((D26-E26)&gt;0,"↑",""))</f>
        <v>↓</v>
      </c>
      <c r="G26" s="5">
        <f>ABS(D26-E26)</f>
        <v>1465.5555555555547</v>
      </c>
      <c r="H26" s="27">
        <f>ROUND(((D26-E26)/E26)*100,1)</f>
        <v>-12.8</v>
      </c>
      <c r="I26" s="14">
        <v>8250</v>
      </c>
      <c r="J26" s="14">
        <v>10750</v>
      </c>
      <c r="K26" s="14">
        <v>9000</v>
      </c>
      <c r="L26" s="14">
        <v>9500</v>
      </c>
      <c r="M26" s="14">
        <v>9500</v>
      </c>
      <c r="N26" s="14">
        <v>9800</v>
      </c>
      <c r="O26" s="14">
        <v>12400</v>
      </c>
      <c r="P26" s="14">
        <v>7950</v>
      </c>
      <c r="Q26" s="14">
        <v>12950</v>
      </c>
    </row>
    <row r="27" spans="1:17" s="19" customFormat="1" ht="27" customHeight="1" x14ac:dyDescent="0.15">
      <c r="A27" s="46"/>
      <c r="B27" s="33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 x14ac:dyDescent="0.15">
      <c r="A28" s="46"/>
      <c r="B28" s="32" t="s">
        <v>68</v>
      </c>
      <c r="C28" s="13" t="s">
        <v>71</v>
      </c>
      <c r="D28" s="3">
        <f>AVERAGE(I28:Q28)</f>
        <v>5994.4444444444443</v>
      </c>
      <c r="E28" s="3">
        <v>5814.4444444444443</v>
      </c>
      <c r="F28" s="4" t="str">
        <f>IF((D28-E28)&lt;0,"↓",IF((D28-E28)&gt;0,"↑",""))</f>
        <v>↑</v>
      </c>
      <c r="G28" s="5">
        <f>ABS(D28-E28)</f>
        <v>180</v>
      </c>
      <c r="H28" s="27">
        <f>ROUND(((D28-E28)/E28)*100,1)</f>
        <v>3.1</v>
      </c>
      <c r="I28" s="14">
        <v>6000</v>
      </c>
      <c r="J28" s="14">
        <v>6000</v>
      </c>
      <c r="K28" s="14">
        <v>6000</v>
      </c>
      <c r="L28" s="14">
        <v>6000</v>
      </c>
      <c r="M28" s="14">
        <v>4900</v>
      </c>
      <c r="N28" s="14">
        <v>5580</v>
      </c>
      <c r="O28" s="14">
        <v>5980</v>
      </c>
      <c r="P28" s="14">
        <v>6990</v>
      </c>
      <c r="Q28" s="14">
        <v>6500</v>
      </c>
    </row>
    <row r="29" spans="1:17" s="15" customFormat="1" ht="19.5" customHeight="1" x14ac:dyDescent="0.15">
      <c r="A29" s="46"/>
      <c r="B29" s="33"/>
      <c r="C29" s="13" t="s">
        <v>69</v>
      </c>
      <c r="D29" s="3"/>
      <c r="E29" s="3"/>
      <c r="F29" s="4"/>
      <c r="G29" s="5"/>
      <c r="H29" s="27"/>
      <c r="I29" s="14" t="s">
        <v>133</v>
      </c>
      <c r="J29" s="14" t="s">
        <v>100</v>
      </c>
      <c r="K29" s="14"/>
      <c r="L29" s="14"/>
      <c r="M29" s="14"/>
      <c r="N29" s="14"/>
      <c r="O29" s="14"/>
      <c r="P29" s="14"/>
      <c r="Q29" s="14" t="s">
        <v>131</v>
      </c>
    </row>
    <row r="30" spans="1:17" s="15" customFormat="1" ht="19.5" customHeight="1" x14ac:dyDescent="0.15">
      <c r="A30" s="46"/>
      <c r="B30" s="32" t="s">
        <v>35</v>
      </c>
      <c r="C30" s="13" t="s">
        <v>6</v>
      </c>
      <c r="D30" s="3">
        <f>AVERAGE(I30:Q30)</f>
        <v>6133.333333333333</v>
      </c>
      <c r="E30" s="3">
        <v>5428.8888888888887</v>
      </c>
      <c r="F30" s="4" t="str">
        <f>IF((D30-E30)&lt;0,"↓",IF((D30-E30)&gt;0,"↑",""))</f>
        <v>↑</v>
      </c>
      <c r="G30" s="5">
        <f>ABS(D30-E30)</f>
        <v>704.44444444444434</v>
      </c>
      <c r="H30" s="27">
        <f>ROUND(((D30-E30)/E30)*100,1)</f>
        <v>13</v>
      </c>
      <c r="I30" s="14">
        <v>6000</v>
      </c>
      <c r="J30" s="14">
        <v>5000</v>
      </c>
      <c r="K30" s="14">
        <v>5000</v>
      </c>
      <c r="L30" s="14">
        <v>6500</v>
      </c>
      <c r="M30" s="14">
        <v>5880</v>
      </c>
      <c r="N30" s="14">
        <v>7480</v>
      </c>
      <c r="O30" s="14">
        <v>7980</v>
      </c>
      <c r="P30" s="14">
        <v>5480</v>
      </c>
      <c r="Q30" s="14">
        <v>5880</v>
      </c>
    </row>
    <row r="31" spans="1:17" s="15" customFormat="1" ht="19.5" customHeight="1" x14ac:dyDescent="0.15">
      <c r="A31" s="46"/>
      <c r="B31" s="33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 t="s">
        <v>121</v>
      </c>
      <c r="P31" s="14"/>
      <c r="Q31" s="14"/>
    </row>
    <row r="32" spans="1:17" s="15" customFormat="1" ht="19.5" customHeight="1" x14ac:dyDescent="0.15">
      <c r="A32" s="46"/>
      <c r="B32" s="32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6"/>
      <c r="B33" s="33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6"/>
      <c r="B34" s="32" t="s">
        <v>65</v>
      </c>
      <c r="C34" s="13" t="s">
        <v>2</v>
      </c>
      <c r="D34" s="3">
        <f>AVERAGE(I34:Q34)</f>
        <v>3295.5555555555557</v>
      </c>
      <c r="E34" s="3">
        <v>3188.8888888888887</v>
      </c>
      <c r="F34" s="4" t="str">
        <f>IF((D34-E34)&lt;0,"↓",IF((D34-E34)&gt;0,"↑",""))</f>
        <v>↑</v>
      </c>
      <c r="G34" s="5">
        <f>ABS(D34-E34)</f>
        <v>106.66666666666697</v>
      </c>
      <c r="H34" s="27">
        <f>ROUND(((D34-E34)/E34)*100,1)</f>
        <v>3.3</v>
      </c>
      <c r="I34" s="14">
        <v>3000</v>
      </c>
      <c r="J34" s="14">
        <v>2800</v>
      </c>
      <c r="K34" s="14">
        <v>3000</v>
      </c>
      <c r="L34" s="14">
        <v>3000</v>
      </c>
      <c r="M34" s="14">
        <v>3400</v>
      </c>
      <c r="N34" s="14">
        <v>3280</v>
      </c>
      <c r="O34" s="14">
        <v>3980</v>
      </c>
      <c r="P34" s="14">
        <v>3800</v>
      </c>
      <c r="Q34" s="14">
        <v>3400</v>
      </c>
    </row>
    <row r="35" spans="1:17" s="15" customFormat="1" ht="19.5" customHeight="1" x14ac:dyDescent="0.15">
      <c r="A35" s="46"/>
      <c r="B35" s="33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6"/>
      <c r="B36" s="32" t="s">
        <v>66</v>
      </c>
      <c r="C36" s="13" t="s">
        <v>72</v>
      </c>
      <c r="D36" s="3">
        <f>AVERAGE(I36:Q36)</f>
        <v>32416.666666666668</v>
      </c>
      <c r="E36" s="3">
        <v>28472.222222222223</v>
      </c>
      <c r="F36" s="4" t="str">
        <f>IF((D36-E36)&lt;0,"↓",IF((D36-E36)&gt;0,"↑",""))</f>
        <v>↑</v>
      </c>
      <c r="G36" s="5">
        <f>ABS(D36-E36)</f>
        <v>3944.4444444444453</v>
      </c>
      <c r="H36" s="27">
        <f>ROUND(((D36-E36)/E36)*100,1)</f>
        <v>13.9</v>
      </c>
      <c r="I36" s="14">
        <v>12500</v>
      </c>
      <c r="J36" s="14">
        <v>19800</v>
      </c>
      <c r="K36" s="14">
        <v>40000</v>
      </c>
      <c r="L36" s="14">
        <v>42500</v>
      </c>
      <c r="M36" s="14">
        <v>35160</v>
      </c>
      <c r="N36" s="14">
        <v>29980</v>
      </c>
      <c r="O36" s="14">
        <v>56670</v>
      </c>
      <c r="P36" s="14">
        <v>19980</v>
      </c>
      <c r="Q36" s="14">
        <v>35160</v>
      </c>
    </row>
    <row r="37" spans="1:17" s="15" customFormat="1" ht="18.75" customHeight="1" x14ac:dyDescent="0.15">
      <c r="A37" s="46"/>
      <c r="B37" s="33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 t="s">
        <v>136</v>
      </c>
      <c r="P37" s="16"/>
      <c r="Q37" s="14"/>
    </row>
    <row r="38" spans="1:17" s="15" customFormat="1" ht="19.5" customHeight="1" x14ac:dyDescent="0.15">
      <c r="A38" s="46"/>
      <c r="B38" s="32" t="s">
        <v>67</v>
      </c>
      <c r="C38" s="13" t="s">
        <v>73</v>
      </c>
      <c r="D38" s="3">
        <f>AVERAGE(I38:Q38)</f>
        <v>10967.5</v>
      </c>
      <c r="E38" s="3">
        <v>10967.5</v>
      </c>
      <c r="F38" s="4" t="str">
        <f>IF((D38-E38)&lt;0,"↓",IF((D38-E38)&gt;0,"↑",""))</f>
        <v/>
      </c>
      <c r="G38" s="5">
        <f>ABS(D38-E38)</f>
        <v>0</v>
      </c>
      <c r="H38" s="27">
        <f>ROUND(((D38-E38)/E38)*100,1)</f>
        <v>0</v>
      </c>
      <c r="I38" s="14">
        <v>8400</v>
      </c>
      <c r="J38" s="14">
        <v>8000</v>
      </c>
      <c r="K38" s="14">
        <v>12000</v>
      </c>
      <c r="L38" s="14">
        <v>10000</v>
      </c>
      <c r="M38" s="14"/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 x14ac:dyDescent="0.15">
      <c r="A39" s="47"/>
      <c r="B39" s="33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 x14ac:dyDescent="0.15">
      <c r="A40" s="45" t="s">
        <v>37</v>
      </c>
      <c r="B40" s="32" t="s">
        <v>38</v>
      </c>
      <c r="C40" s="13" t="s">
        <v>17</v>
      </c>
      <c r="D40" s="3">
        <f>AVERAGE(I40:Q40)</f>
        <v>4698.8888888888887</v>
      </c>
      <c r="E40" s="3">
        <v>4698.8888888888887</v>
      </c>
      <c r="F40" s="4" t="str">
        <f>IF((D40-E40)&lt;0,"↓",IF((D40-E40)&gt;0,"↑",""))</f>
        <v/>
      </c>
      <c r="G40" s="5">
        <f>ABS(D40-E40)</f>
        <v>0</v>
      </c>
      <c r="H40" s="27">
        <f>ROUND(((D40-E40)/E40)*100,1)</f>
        <v>0</v>
      </c>
      <c r="I40" s="14">
        <v>4350</v>
      </c>
      <c r="J40" s="14">
        <v>4480</v>
      </c>
      <c r="K40" s="14">
        <v>4680</v>
      </c>
      <c r="L40" s="14">
        <v>4880</v>
      </c>
      <c r="M40" s="14">
        <v>4680</v>
      </c>
      <c r="N40" s="14">
        <v>4680</v>
      </c>
      <c r="O40" s="14">
        <v>5280</v>
      </c>
      <c r="P40" s="14">
        <v>4590</v>
      </c>
      <c r="Q40" s="14">
        <v>4670</v>
      </c>
    </row>
    <row r="41" spans="1:17" s="15" customFormat="1" ht="19.5" customHeight="1" x14ac:dyDescent="0.15">
      <c r="A41" s="46"/>
      <c r="B41" s="33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6"/>
      <c r="B42" s="32" t="s">
        <v>39</v>
      </c>
      <c r="C42" s="13" t="s">
        <v>8</v>
      </c>
      <c r="D42" s="3">
        <f>AVERAGE(I42:Q42)</f>
        <v>1336.6666666666667</v>
      </c>
      <c r="E42" s="3">
        <v>1320</v>
      </c>
      <c r="F42" s="4" t="str">
        <f>IF((D42-E42)&lt;0,"↓",IF((D42-E42)&gt;0,"↑",""))</f>
        <v>↑</v>
      </c>
      <c r="G42" s="5">
        <f>ABS(D42-E42)</f>
        <v>16.666666666666742</v>
      </c>
      <c r="H42" s="27">
        <f>ROUND(((D42-E42)/E42)*100,1)</f>
        <v>1.3</v>
      </c>
      <c r="I42" s="14">
        <v>1350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 x14ac:dyDescent="0.15">
      <c r="A43" s="46"/>
      <c r="B43" s="33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6"/>
      <c r="B44" s="32" t="s">
        <v>40</v>
      </c>
      <c r="C44" s="13" t="s">
        <v>9</v>
      </c>
      <c r="D44" s="3">
        <f>AVERAGE(I44:Q44)</f>
        <v>4370</v>
      </c>
      <c r="E44" s="3">
        <v>4311.1111111111113</v>
      </c>
      <c r="F44" s="4" t="str">
        <f>IF((D44-E44)&lt;0,"↓",IF((D44-E44)&gt;0,"↑",""))</f>
        <v>↑</v>
      </c>
      <c r="G44" s="5">
        <f>ABS(D44-E44)</f>
        <v>58.888888888888687</v>
      </c>
      <c r="H44" s="27">
        <f>ROUND(((D44-E44)/E44)*100,1)</f>
        <v>1.4</v>
      </c>
      <c r="I44" s="14">
        <v>5300</v>
      </c>
      <c r="J44" s="14">
        <v>3580</v>
      </c>
      <c r="K44" s="14">
        <v>3880</v>
      </c>
      <c r="L44" s="14">
        <v>5390</v>
      </c>
      <c r="M44" s="14">
        <v>4100</v>
      </c>
      <c r="N44" s="14">
        <v>4100</v>
      </c>
      <c r="O44" s="14">
        <v>4980</v>
      </c>
      <c r="P44" s="14">
        <v>3900</v>
      </c>
      <c r="Q44" s="14">
        <v>4100</v>
      </c>
    </row>
    <row r="45" spans="1:17" s="15" customFormat="1" ht="19.5" customHeight="1" x14ac:dyDescent="0.15">
      <c r="A45" s="46"/>
      <c r="B45" s="33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6"/>
      <c r="B46" s="32" t="s">
        <v>41</v>
      </c>
      <c r="C46" s="13" t="s">
        <v>10</v>
      </c>
      <c r="D46" s="3">
        <f>AVERAGE(I46:Q46)</f>
        <v>962.22222222222217</v>
      </c>
      <c r="E46" s="3">
        <v>958.88888888888891</v>
      </c>
      <c r="F46" s="4" t="str">
        <f>IF((D46-E46)&lt;0,"↓",IF((D46-E46)&gt;0,"↑",""))</f>
        <v>↑</v>
      </c>
      <c r="G46" s="5">
        <f>ABS(D46-E46)</f>
        <v>3.3333333333332575</v>
      </c>
      <c r="H46" s="27">
        <f>ROUND(((D46-E46)/E46)*100,1)</f>
        <v>0.3</v>
      </c>
      <c r="I46" s="14">
        <v>1000</v>
      </c>
      <c r="J46" s="14">
        <v>930</v>
      </c>
      <c r="K46" s="14">
        <v>1000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 x14ac:dyDescent="0.15">
      <c r="A47" s="46"/>
      <c r="B47" s="33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 x14ac:dyDescent="0.15">
      <c r="A48" s="46"/>
      <c r="B48" s="32" t="s">
        <v>42</v>
      </c>
      <c r="C48" s="13" t="s">
        <v>11</v>
      </c>
      <c r="D48" s="3">
        <f>AVERAGE(I48:Q48)</f>
        <v>692</v>
      </c>
      <c r="E48" s="3">
        <v>676</v>
      </c>
      <c r="F48" s="4" t="str">
        <f>IF((D48-E48)&lt;0,"↓",IF((D48-E48)&gt;0,"↑",""))</f>
        <v>↑</v>
      </c>
      <c r="G48" s="5">
        <f>ABS(D48-E48)</f>
        <v>16</v>
      </c>
      <c r="H48" s="27">
        <f>ROUND(((D48-E48)/E48)*100,1)</f>
        <v>2.4</v>
      </c>
      <c r="I48" s="14">
        <v>690</v>
      </c>
      <c r="J48" s="14">
        <v>640</v>
      </c>
      <c r="K48" s="14">
        <v>750</v>
      </c>
      <c r="L48" s="14">
        <v>750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 x14ac:dyDescent="0.15">
      <c r="A49" s="46"/>
      <c r="B49" s="33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6"/>
      <c r="B50" s="32" t="s">
        <v>43</v>
      </c>
      <c r="C50" s="13" t="s">
        <v>12</v>
      </c>
      <c r="D50" s="3">
        <f>AVERAGE(I50:Q50)</f>
        <v>2078.8888888888887</v>
      </c>
      <c r="E50" s="3">
        <v>2078.8888888888887</v>
      </c>
      <c r="F50" s="4" t="str">
        <f>IF((D50-E50)&lt;0,"↓",IF((D50-E50)&gt;0,"↑",""))</f>
        <v/>
      </c>
      <c r="G50" s="5">
        <f>ABS(D50-E50)</f>
        <v>0</v>
      </c>
      <c r="H50" s="27">
        <f>ROUND(((D50-E50)/E50)*100,1)</f>
        <v>0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1990</v>
      </c>
      <c r="Q50" s="14">
        <v>1900</v>
      </c>
    </row>
    <row r="51" spans="1:17" s="15" customFormat="1" ht="19.5" customHeight="1" x14ac:dyDescent="0.15">
      <c r="A51" s="46"/>
      <c r="B51" s="33"/>
      <c r="C51" s="13" t="s">
        <v>69</v>
      </c>
      <c r="D51" s="3"/>
      <c r="E51" s="3"/>
      <c r="F51" s="4"/>
      <c r="G51" s="5"/>
      <c r="H51" s="27"/>
      <c r="I51" s="14" t="s">
        <v>114</v>
      </c>
      <c r="J51" s="14" t="s">
        <v>97</v>
      </c>
      <c r="K51" s="14"/>
      <c r="L51" s="14"/>
      <c r="M51" s="14" t="s">
        <v>115</v>
      </c>
      <c r="N51" s="14" t="s">
        <v>113</v>
      </c>
      <c r="O51" s="14" t="s">
        <v>118</v>
      </c>
      <c r="P51" s="14"/>
      <c r="Q51" s="14"/>
    </row>
    <row r="52" spans="1:17" s="15" customFormat="1" ht="19.5" customHeight="1" x14ac:dyDescent="0.15">
      <c r="A52" s="46"/>
      <c r="B52" s="32" t="s">
        <v>44</v>
      </c>
      <c r="C52" s="13" t="s">
        <v>45</v>
      </c>
      <c r="D52" s="3">
        <f>AVERAGE(I52:Q52)</f>
        <v>25378.571428571428</v>
      </c>
      <c r="E52" s="3">
        <v>25378.571428571428</v>
      </c>
      <c r="F52" s="4" t="str">
        <f>IF((D52-E52)&lt;0,"↓",IF((D52-E52)&gt;0,"↑",""))</f>
        <v/>
      </c>
      <c r="G52" s="5">
        <f>ABS(D52-E52)</f>
        <v>0</v>
      </c>
      <c r="H52" s="27">
        <f>ROUND(((D52-E52)/E52)*100,1)</f>
        <v>0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18600</v>
      </c>
      <c r="O52" s="14"/>
      <c r="P52" s="14">
        <v>26900</v>
      </c>
      <c r="Q52" s="14">
        <v>22900</v>
      </c>
    </row>
    <row r="53" spans="1:17" s="15" customFormat="1" ht="19.5" customHeight="1" x14ac:dyDescent="0.15">
      <c r="A53" s="46"/>
      <c r="B53" s="33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6"/>
      <c r="B54" s="32" t="s">
        <v>46</v>
      </c>
      <c r="C54" s="13" t="s">
        <v>13</v>
      </c>
      <c r="D54" s="3">
        <f>AVERAGE(I54:Q54)</f>
        <v>2872.2222222222222</v>
      </c>
      <c r="E54" s="3">
        <v>2863.3333333333335</v>
      </c>
      <c r="F54" s="4" t="str">
        <f>IF((D54-E54)&lt;0,"↓",IF((D54-E54)&gt;0,"↑",""))</f>
        <v>↑</v>
      </c>
      <c r="G54" s="5">
        <f>ABS(D54-E54)</f>
        <v>8.8888888888886868</v>
      </c>
      <c r="H54" s="27">
        <f>ROUND(((D54-E54)/E54)*100,1)</f>
        <v>0.3</v>
      </c>
      <c r="I54" s="14">
        <v>2100</v>
      </c>
      <c r="J54" s="14">
        <v>2900</v>
      </c>
      <c r="K54" s="14">
        <v>2000</v>
      </c>
      <c r="L54" s="14">
        <v>1500</v>
      </c>
      <c r="M54" s="14">
        <v>3700</v>
      </c>
      <c r="N54" s="14">
        <v>3700</v>
      </c>
      <c r="O54" s="14">
        <v>3880</v>
      </c>
      <c r="P54" s="14">
        <v>3990</v>
      </c>
      <c r="Q54" s="14">
        <v>2080</v>
      </c>
    </row>
    <row r="55" spans="1:17" s="15" customFormat="1" ht="19.5" customHeight="1" x14ac:dyDescent="0.15">
      <c r="A55" s="46"/>
      <c r="B55" s="33"/>
      <c r="C55" s="13" t="s">
        <v>69</v>
      </c>
      <c r="D55" s="3"/>
      <c r="E55" s="3"/>
      <c r="F55" s="4"/>
      <c r="G55" s="5"/>
      <c r="H55" s="27"/>
      <c r="I55" s="14" t="s">
        <v>117</v>
      </c>
      <c r="J55" s="14" t="s">
        <v>120</v>
      </c>
      <c r="K55" s="14"/>
      <c r="L55" s="14"/>
      <c r="M55" s="14" t="s">
        <v>105</v>
      </c>
      <c r="N55" s="14" t="s">
        <v>105</v>
      </c>
      <c r="O55" s="14" t="s">
        <v>112</v>
      </c>
      <c r="P55" s="14"/>
      <c r="Q55" s="14" t="s">
        <v>101</v>
      </c>
    </row>
    <row r="56" spans="1:17" s="15" customFormat="1" ht="19.5" customHeight="1" x14ac:dyDescent="0.15">
      <c r="A56" s="46"/>
      <c r="B56" s="32" t="s">
        <v>47</v>
      </c>
      <c r="C56" s="13" t="s">
        <v>74</v>
      </c>
      <c r="D56" s="3">
        <f>AVERAGE(I56:Q56)</f>
        <v>10682.222222222223</v>
      </c>
      <c r="E56" s="3">
        <v>9726.6666666666661</v>
      </c>
      <c r="F56" s="4" t="str">
        <f>IF((D56-E56)&lt;0,"↓",IF((D56-E56)&gt;0,"↑",""))</f>
        <v>↑</v>
      </c>
      <c r="G56" s="5">
        <f>ABS(D56-E56)</f>
        <v>955.55555555555657</v>
      </c>
      <c r="H56" s="27">
        <f>ROUND(((D56-E56)/E56)*100,1)</f>
        <v>9.8000000000000007</v>
      </c>
      <c r="I56" s="14">
        <v>6900</v>
      </c>
      <c r="J56" s="14">
        <v>8680</v>
      </c>
      <c r="K56" s="14">
        <v>15500</v>
      </c>
      <c r="L56" s="14">
        <v>15500</v>
      </c>
      <c r="M56" s="14">
        <v>10800</v>
      </c>
      <c r="N56" s="14">
        <v>6390</v>
      </c>
      <c r="O56" s="14">
        <v>8780</v>
      </c>
      <c r="P56" s="14">
        <v>12790</v>
      </c>
      <c r="Q56" s="14">
        <v>10800</v>
      </c>
    </row>
    <row r="57" spans="1:17" s="15" customFormat="1" ht="19.5" customHeight="1" x14ac:dyDescent="0.15">
      <c r="A57" s="46"/>
      <c r="B57" s="33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125</v>
      </c>
      <c r="O57" s="14" t="s">
        <v>130</v>
      </c>
      <c r="Q57" s="14"/>
    </row>
    <row r="58" spans="1:17" s="15" customFormat="1" ht="19.5" customHeight="1" x14ac:dyDescent="0.15">
      <c r="A58" s="46"/>
      <c r="B58" s="32" t="s">
        <v>48</v>
      </c>
      <c r="C58" s="13" t="s">
        <v>14</v>
      </c>
      <c r="D58" s="3">
        <f>AVERAGE(I58:Q58)</f>
        <v>1212.2222222222222</v>
      </c>
      <c r="E58" s="3">
        <v>1212.2222222222222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1250</v>
      </c>
      <c r="J58" s="14">
        <v>1200</v>
      </c>
      <c r="K58" s="14">
        <v>1250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7"/>
      <c r="B59" s="33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51" t="s">
        <v>63</v>
      </c>
      <c r="B60" s="32" t="s">
        <v>49</v>
      </c>
      <c r="C60" s="13" t="s">
        <v>59</v>
      </c>
      <c r="D60" s="3">
        <f>AVERAGE(I60:Q60)</f>
        <v>9045.5555555555547</v>
      </c>
      <c r="E60" s="3">
        <v>9045.5555555555547</v>
      </c>
      <c r="F60" s="4" t="str">
        <f>IF((D60-E60)&lt;0,"↓",IF((D60-E60)&gt;0,"↑",""))</f>
        <v/>
      </c>
      <c r="G60" s="5">
        <f>ABS(D60-E60)</f>
        <v>0</v>
      </c>
      <c r="H60" s="27">
        <f>ROUND(((D60-E60)/E60)*100,1)</f>
        <v>0</v>
      </c>
      <c r="I60" s="14">
        <v>6800</v>
      </c>
      <c r="J60" s="14">
        <v>5480</v>
      </c>
      <c r="K60" s="14">
        <v>12000</v>
      </c>
      <c r="L60" s="14">
        <v>8900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 x14ac:dyDescent="0.15">
      <c r="A61" s="52"/>
      <c r="B61" s="33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123</v>
      </c>
      <c r="L61" s="14" t="s">
        <v>127</v>
      </c>
      <c r="M61" s="14" t="s">
        <v>106</v>
      </c>
      <c r="N61" s="14" t="s">
        <v>106</v>
      </c>
      <c r="O61" s="14" t="s">
        <v>103</v>
      </c>
      <c r="P61" s="15" t="s">
        <v>106</v>
      </c>
      <c r="Q61" s="14"/>
    </row>
    <row r="62" spans="1:17" s="15" customFormat="1" ht="19.5" customHeight="1" x14ac:dyDescent="0.15">
      <c r="A62" s="52"/>
      <c r="B62" s="32" t="s">
        <v>50</v>
      </c>
      <c r="C62" s="13" t="s">
        <v>15</v>
      </c>
      <c r="D62" s="3">
        <f>AVERAGE(I62:Q62)</f>
        <v>8079.333333333333</v>
      </c>
      <c r="E62" s="3">
        <v>7912.666666666667</v>
      </c>
      <c r="F62" s="4" t="str">
        <f>IF((D62-E62)&lt;0,"↓",IF((D62-E62)&gt;0,"↑",""))</f>
        <v>↑</v>
      </c>
      <c r="G62" s="5">
        <f>ABS(D62-E62)</f>
        <v>166.66666666666606</v>
      </c>
      <c r="H62" s="27">
        <f>ROUND(((D62-E62)/E62)*100,1)</f>
        <v>2.1</v>
      </c>
      <c r="I62" s="14">
        <v>7900</v>
      </c>
      <c r="J62" s="14">
        <v>5780</v>
      </c>
      <c r="K62" s="14">
        <v>4834</v>
      </c>
      <c r="L62" s="14">
        <v>7900</v>
      </c>
      <c r="M62" s="14">
        <v>7000</v>
      </c>
      <c r="N62" s="14">
        <v>9900</v>
      </c>
      <c r="O62" s="14">
        <v>13000</v>
      </c>
      <c r="P62" s="14">
        <v>9900</v>
      </c>
      <c r="Q62" s="14">
        <v>6500</v>
      </c>
    </row>
    <row r="63" spans="1:17" s="15" customFormat="1" ht="19.5" customHeight="1" x14ac:dyDescent="0.15">
      <c r="A63" s="52"/>
      <c r="B63" s="33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 x14ac:dyDescent="0.15">
      <c r="A64" s="52"/>
      <c r="B64" s="32" t="s">
        <v>51</v>
      </c>
      <c r="C64" s="13" t="s">
        <v>16</v>
      </c>
      <c r="D64" s="3">
        <f>AVERAGE(I64:Q64)</f>
        <v>16080</v>
      </c>
      <c r="E64" s="3">
        <v>16566.666666666668</v>
      </c>
      <c r="F64" s="4" t="str">
        <f>IF((D64-E64)&lt;0,"↓",IF((D64-E64)&gt;0,"↑",""))</f>
        <v>↓</v>
      </c>
      <c r="G64" s="5">
        <f>ABS(D64-E64)</f>
        <v>486.66666666666788</v>
      </c>
      <c r="H64" s="27">
        <f>ROUND(((D64-E64)/E64)*100,1)</f>
        <v>-2.9</v>
      </c>
      <c r="I64" s="14">
        <v>17350</v>
      </c>
      <c r="J64" s="14">
        <v>5980</v>
      </c>
      <c r="K64" s="14">
        <v>15500</v>
      </c>
      <c r="L64" s="14">
        <v>24400</v>
      </c>
      <c r="M64" s="14">
        <v>15900</v>
      </c>
      <c r="N64" s="14">
        <v>15890</v>
      </c>
      <c r="O64" s="14">
        <v>18900</v>
      </c>
      <c r="P64" s="14">
        <v>17900</v>
      </c>
      <c r="Q64" s="14">
        <v>12900</v>
      </c>
    </row>
    <row r="65" spans="1:17" s="15" customFormat="1" ht="24" customHeight="1" x14ac:dyDescent="0.15">
      <c r="A65" s="53"/>
      <c r="B65" s="33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135</v>
      </c>
      <c r="K65" s="14" t="s">
        <v>116</v>
      </c>
      <c r="L65" s="14" t="s">
        <v>138</v>
      </c>
      <c r="M65" s="14" t="s">
        <v>104</v>
      </c>
      <c r="N65" s="14" t="s">
        <v>138</v>
      </c>
      <c r="O65" s="14" t="s">
        <v>104</v>
      </c>
      <c r="P65" s="14" t="s">
        <v>104</v>
      </c>
      <c r="Q65" s="14" t="s">
        <v>98</v>
      </c>
    </row>
    <row r="66" spans="1:17" s="15" customFormat="1" ht="19.5" customHeight="1" x14ac:dyDescent="0.15">
      <c r="A66" s="48" t="s">
        <v>52</v>
      </c>
      <c r="B66" s="32" t="s">
        <v>53</v>
      </c>
      <c r="C66" s="13" t="s">
        <v>18</v>
      </c>
      <c r="D66" s="3">
        <f>AVERAGE(I66:Q66)</f>
        <v>1504.2222222222222</v>
      </c>
      <c r="E66" s="3">
        <v>1505.3333333333333</v>
      </c>
      <c r="F66" s="4" t="str">
        <f t="shared" si="0"/>
        <v>↓</v>
      </c>
      <c r="G66" s="5">
        <f>ABS(D66-E66)</f>
        <v>1.1111111111110858</v>
      </c>
      <c r="H66" s="27">
        <f>ROUND(((D66-E66)/E66)*100,1)</f>
        <v>-0.1</v>
      </c>
      <c r="I66" s="14">
        <v>1494</v>
      </c>
      <c r="J66" s="14">
        <v>1497</v>
      </c>
      <c r="K66" s="14">
        <v>1467</v>
      </c>
      <c r="L66" s="14">
        <v>1469</v>
      </c>
      <c r="M66" s="14">
        <v>1559</v>
      </c>
      <c r="N66" s="14">
        <v>1628</v>
      </c>
      <c r="O66" s="14">
        <v>1469</v>
      </c>
      <c r="P66" s="14">
        <v>1498</v>
      </c>
      <c r="Q66" s="14">
        <v>1457</v>
      </c>
    </row>
    <row r="67" spans="1:17" s="15" customFormat="1" ht="19.5" customHeight="1" x14ac:dyDescent="0.15">
      <c r="A67" s="49"/>
      <c r="B67" s="33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49"/>
      <c r="B68" s="32" t="s">
        <v>54</v>
      </c>
      <c r="C68" s="13" t="s">
        <v>18</v>
      </c>
      <c r="D68" s="3">
        <f>AVERAGE(I68:Q68)</f>
        <v>902.66666666666663</v>
      </c>
      <c r="E68" s="3">
        <v>903.44444444444446</v>
      </c>
      <c r="F68" s="4" t="str">
        <f t="shared" si="0"/>
        <v>↓</v>
      </c>
      <c r="G68" s="5">
        <f>ABS(D68-E68)</f>
        <v>0.77777777777782831</v>
      </c>
      <c r="H68" s="27">
        <f>ROUND(((D68-E68)/E68)*100,1)</f>
        <v>-0.1</v>
      </c>
      <c r="I68" s="14">
        <v>940</v>
      </c>
      <c r="J68" s="14">
        <v>850</v>
      </c>
      <c r="K68" s="14">
        <v>800</v>
      </c>
      <c r="L68" s="14">
        <v>950</v>
      </c>
      <c r="M68" s="14">
        <v>1000</v>
      </c>
      <c r="N68" s="14">
        <v>962</v>
      </c>
      <c r="O68" s="14">
        <v>950</v>
      </c>
      <c r="P68" s="14">
        <v>872</v>
      </c>
      <c r="Q68" s="14">
        <v>800</v>
      </c>
    </row>
    <row r="69" spans="1:17" s="15" customFormat="1" ht="19.5" customHeight="1" x14ac:dyDescent="0.15">
      <c r="A69" s="49"/>
      <c r="B69" s="33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49"/>
      <c r="B70" s="32" t="s">
        <v>55</v>
      </c>
      <c r="C70" s="13" t="s">
        <v>18</v>
      </c>
      <c r="D70" s="3">
        <f>AVERAGE(I70:Q70)</f>
        <v>1297</v>
      </c>
      <c r="E70" s="3">
        <v>1298.1111111111111</v>
      </c>
      <c r="F70" s="4" t="str">
        <f t="shared" si="0"/>
        <v>↓</v>
      </c>
      <c r="G70" s="5">
        <f>ABS(D70-E70)</f>
        <v>1.1111111111110858</v>
      </c>
      <c r="H70" s="27">
        <f>ROUND(((D70-E70)/E70)*100,1)</f>
        <v>-0.1</v>
      </c>
      <c r="I70" s="14">
        <v>1277</v>
      </c>
      <c r="J70" s="14">
        <v>1299</v>
      </c>
      <c r="K70" s="14">
        <v>1247</v>
      </c>
      <c r="L70" s="14">
        <v>1269</v>
      </c>
      <c r="M70" s="14">
        <v>1339</v>
      </c>
      <c r="N70" s="14">
        <v>1438</v>
      </c>
      <c r="O70" s="14">
        <v>1259</v>
      </c>
      <c r="P70" s="14">
        <v>1298</v>
      </c>
      <c r="Q70" s="14">
        <v>1247</v>
      </c>
    </row>
    <row r="71" spans="1:17" s="15" customFormat="1" ht="19.5" customHeight="1" x14ac:dyDescent="0.15">
      <c r="A71" s="49"/>
      <c r="B71" s="33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49"/>
      <c r="B72" s="32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 x14ac:dyDescent="0.15">
      <c r="A73" s="50"/>
      <c r="B73" s="33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2018-03-18T08:08:51Z</dcterms:modified>
</cp:coreProperties>
</file>