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-15" yWindow="45" windowWidth="15285" windowHeight="8910"/>
  </bookViews>
  <sheets>
    <sheet name="가격조사표" sheetId="5" r:id="rId1"/>
  </sheets>
  <definedNames>
    <definedName name="_xlnm._FilterDatabase" localSheetId="0" hidden="1">가격조사표!$A$2:$I$72</definedName>
    <definedName name="_xlnm.Print_Area" localSheetId="0">가격조사표!$A$1:$O$73</definedName>
    <definedName name="_xlnm.Print_Titles" localSheetId="0">가격조사표!$2:$2</definedName>
  </definedNames>
  <calcPr calcId="125725" fullCalcOnLoad="1"/>
</workbook>
</file>

<file path=xl/calcChain.xml><?xml version="1.0" encoding="utf-8"?>
<calcChain xmlns="http://schemas.openxmlformats.org/spreadsheetml/2006/main">
  <c r="D68" i="5"/>
  <c r="H68"/>
  <c r="D66"/>
  <c r="H66" s="1"/>
  <c r="D70"/>
  <c r="H70" s="1"/>
  <c r="D64"/>
  <c r="G64" s="1"/>
  <c r="D62"/>
  <c r="F62" s="1"/>
  <c r="D60"/>
  <c r="F60" s="1"/>
  <c r="D58"/>
  <c r="H58"/>
  <c r="D56"/>
  <c r="G56" s="1"/>
  <c r="F56"/>
  <c r="D54"/>
  <c r="G54" s="1"/>
  <c r="D52"/>
  <c r="F52"/>
  <c r="D50"/>
  <c r="F50" s="1"/>
  <c r="D48"/>
  <c r="G48"/>
  <c r="D46"/>
  <c r="G46"/>
  <c r="D44"/>
  <c r="F44" s="1"/>
  <c r="D42"/>
  <c r="G42" s="1"/>
  <c r="D40"/>
  <c r="F40" s="1"/>
  <c r="D38"/>
  <c r="G38"/>
  <c r="D36"/>
  <c r="F36"/>
  <c r="D34"/>
  <c r="F34" s="1"/>
  <c r="D32"/>
  <c r="H32" s="1"/>
  <c r="D30"/>
  <c r="F30" s="1"/>
  <c r="D28"/>
  <c r="F28" s="1"/>
  <c r="D26"/>
  <c r="H26" s="1"/>
  <c r="D24"/>
  <c r="F24" s="1"/>
  <c r="D22"/>
  <c r="F22" s="1"/>
  <c r="D20"/>
  <c r="G20" s="1"/>
  <c r="D18"/>
  <c r="H18" s="1"/>
  <c r="D16"/>
  <c r="H16" s="1"/>
  <c r="D14"/>
  <c r="H14" s="1"/>
  <c r="D12"/>
  <c r="H12" s="1"/>
  <c r="D10"/>
  <c r="H10" s="1"/>
  <c r="D8"/>
  <c r="F8" s="1"/>
  <c r="D6"/>
  <c r="F6" s="1"/>
  <c r="D4"/>
  <c r="F4" s="1"/>
  <c r="G68"/>
  <c r="F37"/>
  <c r="F46"/>
  <c r="H46"/>
  <c r="F58"/>
  <c r="G58"/>
  <c r="H56"/>
  <c r="G52"/>
  <c r="F48"/>
  <c r="F68"/>
  <c r="H36"/>
  <c r="G32"/>
  <c r="F54"/>
  <c r="H52"/>
  <c r="H48"/>
  <c r="H42"/>
  <c r="F42"/>
  <c r="H38"/>
  <c r="F38"/>
  <c r="H50"/>
  <c r="G44"/>
  <c r="G36"/>
  <c r="F18" l="1"/>
  <c r="G50"/>
  <c r="H24"/>
  <c r="F12"/>
  <c r="H20"/>
  <c r="H60"/>
  <c r="G60"/>
  <c r="H22"/>
  <c r="F20"/>
  <c r="G62"/>
  <c r="F16"/>
  <c r="H54"/>
  <c r="H44"/>
  <c r="G40"/>
  <c r="H40"/>
  <c r="H34"/>
  <c r="G34"/>
  <c r="G28"/>
  <c r="G18"/>
  <c r="G16"/>
  <c r="G8"/>
  <c r="H8"/>
  <c r="G6"/>
  <c r="H6"/>
  <c r="G4"/>
  <c r="H4"/>
  <c r="F64"/>
  <c r="H64"/>
  <c r="H62"/>
  <c r="F32"/>
  <c r="H30"/>
  <c r="G30"/>
  <c r="H28"/>
  <c r="G26"/>
  <c r="F26"/>
  <c r="G24"/>
  <c r="G22"/>
  <c r="F14"/>
  <c r="G14"/>
  <c r="G12"/>
  <c r="F10"/>
  <c r="G10"/>
</calcChain>
</file>

<file path=xl/sharedStrings.xml><?xml version="1.0" encoding="utf-8"?>
<sst xmlns="http://schemas.openxmlformats.org/spreadsheetml/2006/main" count="265" uniqueCount="206">
  <si>
    <t>400g</t>
  </si>
  <si>
    <t>깐마늘 1kg</t>
  </si>
  <si>
    <t>1 kg</t>
  </si>
  <si>
    <t>개당/300g</t>
  </si>
  <si>
    <t>다시멸치/400g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</si>
  <si>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</si>
  <si>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</si>
  <si>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</si>
  <si>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</si>
  <si>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</si>
  <si>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</si>
  <si>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</si>
  <si>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</si>
  <si>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</si>
  <si>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</si>
  <si>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</si>
  <si>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</si>
  <si>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</si>
  <si>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</si>
  <si>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</si>
  <si>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</si>
  <si>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</si>
  <si>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</si>
  <si>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</si>
  <si>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콩 나  물</t>
    <phoneticPr fontId="2" type="noConversion"/>
  </si>
  <si>
    <t>마      늘</t>
    <phoneticPr fontId="2" type="noConversion"/>
  </si>
  <si>
    <t>양      파</t>
    <phoneticPr fontId="2" type="noConversion"/>
  </si>
  <si>
    <t>대      파</t>
    <phoneticPr fontId="2" type="noConversion"/>
  </si>
  <si>
    <t>무</t>
    <phoneticPr fontId="2" type="noConversion"/>
  </si>
  <si>
    <t>배      추</t>
    <phoneticPr fontId="2" type="noConversion"/>
  </si>
  <si>
    <t>사      과</t>
    <phoneticPr fontId="2" type="noConversion"/>
  </si>
  <si>
    <t>고 등  어</t>
    <phoneticPr fontId="2" type="noConversion"/>
  </si>
  <si>
    <t>멸      치</t>
    <phoneticPr fontId="2" type="noConversion"/>
  </si>
  <si>
    <t>쇠 고  기</t>
    <phoneticPr fontId="2" type="noConversion"/>
  </si>
  <si>
    <t>돼지고기</t>
    <phoneticPr fontId="2" type="noConversion"/>
  </si>
  <si>
    <t>달      걀</t>
    <phoneticPr fontId="2" type="noConversion"/>
  </si>
  <si>
    <t>우      유</t>
    <phoneticPr fontId="2" type="noConversion"/>
  </si>
  <si>
    <t>가공식품(10)</t>
    <phoneticPr fontId="2" type="noConversion"/>
  </si>
  <si>
    <t>설      탕</t>
    <phoneticPr fontId="2" type="noConversion"/>
  </si>
  <si>
    <t>밀 가  루</t>
    <phoneticPr fontId="2" type="noConversion"/>
  </si>
  <si>
    <t>식 용  유</t>
    <phoneticPr fontId="2" type="noConversion"/>
  </si>
  <si>
    <t>스넥과자</t>
    <phoneticPr fontId="2" type="noConversion"/>
  </si>
  <si>
    <t>라      면</t>
    <phoneticPr fontId="2" type="noConversion"/>
  </si>
  <si>
    <t>빵</t>
    <phoneticPr fontId="2" type="noConversion"/>
  </si>
  <si>
    <t>분      유</t>
    <phoneticPr fontId="2" type="noConversion"/>
  </si>
  <si>
    <t>남양XO/800g/1단계</t>
    <phoneticPr fontId="2" type="noConversion"/>
  </si>
  <si>
    <t>두      부</t>
    <phoneticPr fontId="2" type="noConversion"/>
  </si>
  <si>
    <t>고 추  장</t>
    <phoneticPr fontId="2" type="noConversion"/>
  </si>
  <si>
    <t>소      주</t>
    <phoneticPr fontId="2" type="noConversion"/>
  </si>
  <si>
    <t>세      제</t>
    <phoneticPr fontId="2" type="noConversion"/>
  </si>
  <si>
    <t>샴      푸</t>
    <phoneticPr fontId="2" type="noConversion"/>
  </si>
  <si>
    <t>화 장  지</t>
    <phoneticPr fontId="2" type="noConversion"/>
  </si>
  <si>
    <t>유류(4)</t>
    <phoneticPr fontId="2" type="noConversion"/>
  </si>
  <si>
    <t>휘 발  유</t>
    <phoneticPr fontId="2" type="noConversion"/>
  </si>
  <si>
    <t>등      유</t>
    <phoneticPr fontId="2" type="noConversion"/>
  </si>
  <si>
    <t>경    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</si>
  <si>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</si>
  <si>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</si>
  <si>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</si>
  <si>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</si>
  <si>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등락율(%)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</si>
  <si>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</si>
  <si>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</si>
  <si>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</si>
  <si>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</si>
  <si>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</si>
  <si>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 xml:space="preserve"> </t>
    <phoneticPr fontId="2" type="noConversion"/>
  </si>
  <si>
    <t>감      자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</si>
  <si>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</si>
  <si>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</si>
  <si>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</si>
  <si>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</si>
  <si>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</si>
  <si>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</si>
  <si>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</si>
  <si>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</si>
  <si>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</si>
  <si>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</si>
  <si>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</si>
  <si>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 xml:space="preserve"> </t>
    <phoneticPr fontId="2" type="noConversion"/>
  </si>
  <si>
    <t xml:space="preserve"> 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</si>
  <si>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</si>
  <si>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</si>
  <si>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</si>
  <si>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</si>
  <si>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이마트검단</t>
    <phoneticPr fontId="2" type="noConversion"/>
  </si>
  <si>
    <t>GS마트</t>
    <phoneticPr fontId="2" type="noConversion"/>
  </si>
  <si>
    <t>롯데마트(청라점)</t>
    <phoneticPr fontId="2" type="noConversion"/>
  </si>
  <si>
    <t>홈플러스(가좌)</t>
    <phoneticPr fontId="2" type="noConversion"/>
  </si>
  <si>
    <t>롯데마트(검단점)</t>
    <phoneticPr fontId="2" type="noConversion"/>
  </si>
  <si>
    <t>우리쌀로 만든</t>
    <phoneticPr fontId="2" type="noConversion"/>
  </si>
  <si>
    <t>현대오일뱅크</t>
    <phoneticPr fontId="2" type="noConversion"/>
  </si>
  <si>
    <t>영양고춧가루</t>
    <phoneticPr fontId="2" type="noConversion"/>
  </si>
  <si>
    <t>오뚜기</t>
    <phoneticPr fontId="2" type="noConversion"/>
  </si>
  <si>
    <t>3.75g</t>
    <phoneticPr fontId="2" type="noConversion"/>
  </si>
  <si>
    <t>샤니저온숙성</t>
    <phoneticPr fontId="2" type="noConversion"/>
  </si>
  <si>
    <t>풀무원 300g</t>
    <phoneticPr fontId="2" type="noConversion"/>
  </si>
  <si>
    <t>우리쌀로만든</t>
    <phoneticPr fontId="2" type="noConversion"/>
  </si>
  <si>
    <t>삼립</t>
    <phoneticPr fontId="2" type="noConversion"/>
  </si>
  <si>
    <t>이마트이맛쌀</t>
    <phoneticPr fontId="2" type="noConversion"/>
  </si>
  <si>
    <t>sk셀프주유소</t>
    <phoneticPr fontId="2" type="noConversion"/>
  </si>
  <si>
    <t>삼립</t>
    <phoneticPr fontId="2" type="noConversion"/>
  </si>
  <si>
    <t>2.7kg</t>
    <phoneticPr fontId="2" type="noConversion"/>
  </si>
  <si>
    <t>행복생생란</t>
    <phoneticPr fontId="2" type="noConversion"/>
  </si>
  <si>
    <t>강화섬쌀</t>
    <phoneticPr fontId="2" type="noConversion"/>
  </si>
  <si>
    <t>1봉</t>
    <phoneticPr fontId="2" type="noConversion"/>
  </si>
  <si>
    <t>풀무원 제주도콩 340g</t>
    <phoneticPr fontId="2" type="noConversion"/>
  </si>
  <si>
    <t>3겹 30롤</t>
    <phoneticPr fontId="2" type="noConversion"/>
  </si>
  <si>
    <t>270g 1,500</t>
    <phoneticPr fontId="2" type="noConversion"/>
  </si>
  <si>
    <t>sk제2광호주유소</t>
    <phoneticPr fontId="2" type="noConversion"/>
  </si>
  <si>
    <t>풀무원 300g</t>
    <phoneticPr fontId="2" type="noConversion"/>
  </si>
  <si>
    <t>400g 10,000원</t>
    <phoneticPr fontId="2" type="noConversion"/>
  </si>
  <si>
    <t>2.7kg</t>
    <phoneticPr fontId="2" type="noConversion"/>
  </si>
  <si>
    <t>sk주유소</t>
    <phoneticPr fontId="2" type="noConversion"/>
  </si>
  <si>
    <t>경주 섬광쌀</t>
    <phoneticPr fontId="2" type="noConversion"/>
  </si>
  <si>
    <t>1봉</t>
    <phoneticPr fontId="2" type="noConversion"/>
  </si>
  <si>
    <t>100g 2,300원</t>
    <phoneticPr fontId="2" type="noConversion"/>
  </si>
  <si>
    <t>5개 2,950원</t>
    <phoneticPr fontId="2" type="noConversion"/>
  </si>
  <si>
    <t>小</t>
    <phoneticPr fontId="2" type="noConversion"/>
  </si>
  <si>
    <t>25cm</t>
    <phoneticPr fontId="2" type="noConversion"/>
  </si>
  <si>
    <t>5개 2,980</t>
    <phoneticPr fontId="2" type="noConversion"/>
  </si>
  <si>
    <t>A+ 한우 100g 8,000원</t>
    <phoneticPr fontId="2" type="noConversion"/>
  </si>
  <si>
    <t>1.1kg</t>
    <phoneticPr fontId="2" type="noConversion"/>
  </si>
  <si>
    <t>2겹30롤</t>
    <phoneticPr fontId="2" type="noConversion"/>
  </si>
  <si>
    <t>270g 1,900원</t>
    <phoneticPr fontId="2" type="noConversion"/>
  </si>
  <si>
    <t>참프레1kg</t>
    <phoneticPr fontId="2" type="noConversion"/>
  </si>
  <si>
    <t>테크4kg</t>
    <phoneticPr fontId="2" type="noConversion"/>
  </si>
  <si>
    <t>16,080 (1kg 804)</t>
    <phoneticPr fontId="2" type="noConversion"/>
  </si>
  <si>
    <t>영양명가고춧가루</t>
    <phoneticPr fontId="2" type="noConversion"/>
  </si>
  <si>
    <t>300g</t>
    <phoneticPr fontId="2" type="noConversion"/>
  </si>
  <si>
    <t>3.2kg</t>
    <phoneticPr fontId="2" type="noConversion"/>
  </si>
  <si>
    <t>小</t>
    <phoneticPr fontId="2" type="noConversion"/>
  </si>
  <si>
    <t>4.4kg</t>
    <phoneticPr fontId="2" type="noConversion"/>
  </si>
  <si>
    <t>300g</t>
    <phoneticPr fontId="2" type="noConversion"/>
  </si>
  <si>
    <t>상급</t>
    <phoneticPr fontId="2" type="noConversion"/>
  </si>
  <si>
    <t>小</t>
    <phoneticPr fontId="2" type="noConversion"/>
  </si>
  <si>
    <t>국내산 100g 2,134원</t>
    <phoneticPr fontId="2" type="noConversion"/>
  </si>
  <si>
    <t>샤니 아침엔토스트</t>
    <phoneticPr fontId="2" type="noConversion"/>
  </si>
  <si>
    <t>풀무원 290g</t>
    <phoneticPr fontId="2" type="noConversion"/>
  </si>
  <si>
    <t>30cm</t>
    <phoneticPr fontId="2" type="noConversion"/>
  </si>
  <si>
    <t>15,920 (1kg 796)</t>
    <phoneticPr fontId="2" type="noConversion"/>
  </si>
  <si>
    <t>100g 7,000원</t>
    <phoneticPr fontId="2" type="noConversion"/>
  </si>
  <si>
    <t>1.2kg</t>
    <phoneticPr fontId="2" type="noConversion"/>
  </si>
  <si>
    <t>400g 12,000원</t>
    <phoneticPr fontId="2" type="noConversion"/>
  </si>
  <si>
    <t>국내산 中</t>
    <phoneticPr fontId="2" type="noConversion"/>
  </si>
  <si>
    <t>100g 390원</t>
    <phoneticPr fontId="2" type="noConversion"/>
  </si>
  <si>
    <t>깨끗한나라 순수3겹</t>
    <phoneticPr fontId="2" type="noConversion"/>
  </si>
  <si>
    <t>알찬란</t>
    <phoneticPr fontId="2" type="noConversion"/>
  </si>
  <si>
    <t>깨끗한나라 3겹</t>
    <phoneticPr fontId="2" type="noConversion"/>
  </si>
  <si>
    <t>380g</t>
    <phoneticPr fontId="2" type="noConversion"/>
  </si>
  <si>
    <t>GS칼텍스</t>
    <phoneticPr fontId="2" type="noConversion"/>
  </si>
  <si>
    <t>7월24일</t>
    <phoneticPr fontId="2" type="noConversion"/>
  </si>
  <si>
    <t>향기미</t>
    <phoneticPr fontId="2" type="noConversion"/>
  </si>
  <si>
    <t>풀무원무농약</t>
    <phoneticPr fontId="2" type="noConversion"/>
  </si>
  <si>
    <t>1.7kg</t>
    <phoneticPr fontId="2" type="noConversion"/>
  </si>
  <si>
    <t>회원특가980</t>
    <phoneticPr fontId="2" type="noConversion"/>
  </si>
  <si>
    <t>하림무항생제</t>
    <phoneticPr fontId="2" type="noConversion"/>
  </si>
  <si>
    <t>무생란1등급</t>
    <phoneticPr fontId="2" type="noConversion"/>
  </si>
  <si>
    <t>x3</t>
    <phoneticPr fontId="2" type="noConversion"/>
  </si>
  <si>
    <t>90g</t>
    <phoneticPr fontId="2" type="noConversion"/>
  </si>
  <si>
    <t>청정원100%</t>
    <phoneticPr fontId="2" type="noConversion"/>
  </si>
  <si>
    <t>특별상품</t>
    <phoneticPr fontId="2" type="noConversion"/>
  </si>
  <si>
    <t>천연펄프</t>
    <phoneticPr fontId="2" type="noConversion"/>
  </si>
  <si>
    <t>유인가스 충전소</t>
    <phoneticPr fontId="2" type="noConversion"/>
  </si>
  <si>
    <t>대왕님표</t>
    <phoneticPr fontId="2" type="noConversion"/>
  </si>
  <si>
    <t>국산콩나물</t>
    <phoneticPr fontId="2" type="noConversion"/>
  </si>
  <si>
    <t>목우촌연산토종닭</t>
    <phoneticPr fontId="2" type="noConversion"/>
  </si>
  <si>
    <t>큐원</t>
    <phoneticPr fontId="2" type="noConversion"/>
  </si>
  <si>
    <t>백설</t>
    <phoneticPr fontId="2" type="noConversion"/>
  </si>
  <si>
    <t>1+1청정원</t>
    <phoneticPr fontId="2" type="noConversion"/>
  </si>
  <si>
    <t>120g</t>
    <phoneticPr fontId="2" type="noConversion"/>
  </si>
  <si>
    <t>청정원</t>
    <phoneticPr fontId="2" type="noConversion"/>
  </si>
  <si>
    <t>심곡주유소</t>
    <phoneticPr fontId="2" type="noConversion"/>
  </si>
  <si>
    <t>경서충전소</t>
    <phoneticPr fontId="2" type="noConversion"/>
  </si>
  <si>
    <t>1.5kg 7000원</t>
    <phoneticPr fontId="2" type="noConversion"/>
  </si>
  <si>
    <t>100g 2,300원</t>
    <phoneticPr fontId="2" type="noConversion"/>
  </si>
  <si>
    <t>시범주유소</t>
    <phoneticPr fontId="2" type="noConversion"/>
  </si>
  <si>
    <t>서인천석유</t>
    <phoneticPr fontId="2" type="noConversion"/>
  </si>
  <si>
    <t>점보가스충전소</t>
    <phoneticPr fontId="2" type="noConversion"/>
  </si>
  <si>
    <t>2겹 30롤(3겹 30롤 16800)</t>
    <phoneticPr fontId="2" type="noConversion"/>
  </si>
  <si>
    <t>1.5kg 5500원</t>
    <phoneticPr fontId="2" type="noConversion"/>
  </si>
  <si>
    <t>sk네트웍스 봉수대로주유소</t>
    <phoneticPr fontId="2" type="noConversion"/>
  </si>
  <si>
    <t>형제석유얼음</t>
    <phoneticPr fontId="2" type="noConversion"/>
  </si>
  <si>
    <t>봉수대로주유소</t>
    <phoneticPr fontId="2" type="noConversion"/>
  </si>
  <si>
    <t>sk에너지서인천충전소</t>
    <phoneticPr fontId="2" type="noConversion"/>
  </si>
  <si>
    <t>1050g</t>
    <phoneticPr fontId="2" type="noConversion"/>
  </si>
  <si>
    <t>30%할인</t>
    <phoneticPr fontId="2" type="noConversion"/>
  </si>
  <si>
    <t>1개당</t>
    <phoneticPr fontId="2" type="noConversion"/>
  </si>
  <si>
    <t>5개 8,900원</t>
    <phoneticPr fontId="2" type="noConversion"/>
  </si>
  <si>
    <t>산지직거래500g</t>
    <phoneticPr fontId="2" type="noConversion"/>
  </si>
  <si>
    <t>1등급 한우 (100g 8820원)</t>
    <phoneticPr fontId="2" type="noConversion"/>
  </si>
  <si>
    <t>국내산 100g 2,200</t>
    <phoneticPr fontId="2" type="noConversion"/>
  </si>
  <si>
    <t>하림토종백숙용</t>
    <phoneticPr fontId="2" type="noConversion"/>
  </si>
  <si>
    <t>샤니저온숙성</t>
    <phoneticPr fontId="2" type="noConversion"/>
  </si>
  <si>
    <t>7월20일</t>
    <phoneticPr fontId="2" type="noConversion"/>
  </si>
  <si>
    <t>7월21일</t>
    <phoneticPr fontId="2" type="noConversion"/>
  </si>
  <si>
    <t>풀무원국산 340g</t>
    <phoneticPr fontId="2" type="noConversion"/>
  </si>
  <si>
    <t>4개 7500원</t>
    <phoneticPr fontId="2" type="noConversion"/>
  </si>
  <si>
    <t>국내산 大</t>
    <phoneticPr fontId="2" type="noConversion"/>
  </si>
  <si>
    <t>은빛멸치400g</t>
    <phoneticPr fontId="2" type="noConversion"/>
  </si>
  <si>
    <t>한우 1+ (100g 10900원)</t>
    <phoneticPr fontId="2" type="noConversion"/>
  </si>
  <si>
    <t>국내산 100g 2800</t>
    <phoneticPr fontId="2" type="noConversion"/>
  </si>
  <si>
    <t>7월22일</t>
    <phoneticPr fontId="2" type="noConversion"/>
  </si>
  <si>
    <t>1.9kg 14900</t>
    <phoneticPr fontId="2" type="noConversion"/>
  </si>
  <si>
    <t>덕용 500g</t>
    <phoneticPr fontId="2" type="noConversion"/>
  </si>
  <si>
    <t>600g 13000</t>
    <phoneticPr fontId="2" type="noConversion"/>
  </si>
</sst>
</file>

<file path=xl/styles.xml><?xml version="1.0" encoding="utf-8"?>
<styleSheet xmlns="http://schemas.openxmlformats.org/spreadsheetml/2006/main">
  <numFmts count="4">
    <numFmt numFmtId="42" formatCode="_-&quot;₩&quot;* #,##0_-;\-&quot;₩&quot;* #,##0_-;_-&quot;₩&quot;* &quot;-&quot;_-;_-@_-"/>
    <numFmt numFmtId="41" formatCode="_-* #,##0_-;\-* #,##0_-;_-* &quot;-&quot;_-;_-@_-"/>
    <numFmt numFmtId="182" formatCode="_-* #,##0.0_-;\-* #,##0.0_-;_-* &quot;-&quot;_-;_-@_-"/>
    <numFmt numFmtId="183" formatCode="0_ 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indexed="10"/>
      <name val="굴림체"/>
      <family val="3"/>
      <charset val="129"/>
    </font>
    <font>
      <sz val="9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182" fontId="4" fillId="3" borderId="1" xfId="1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182" fontId="4" fillId="3" borderId="1" xfId="1" applyNumberFormat="1" applyFont="1" applyFill="1" applyBorder="1" applyAlignment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182" fontId="8" fillId="3" borderId="1" xfId="1" applyNumberFormat="1" applyFont="1" applyFill="1" applyBorder="1" applyAlignment="1">
      <alignment horizontal="right" vertical="center"/>
    </xf>
    <xf numFmtId="182" fontId="6" fillId="3" borderId="1" xfId="1" applyNumberFormat="1" applyFont="1" applyFill="1" applyBorder="1" applyAlignment="1">
      <alignment horizontal="right" vertical="center"/>
    </xf>
    <xf numFmtId="41" fontId="9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42" fontId="4" fillId="0" borderId="1" xfId="0" applyNumberFormat="1" applyFont="1" applyBorder="1" applyAlignment="1">
      <alignment vertical="center"/>
    </xf>
    <xf numFmtId="41" fontId="9" fillId="0" borderId="1" xfId="1" applyFont="1" applyFill="1" applyBorder="1" applyAlignment="1" applyProtection="1">
      <alignment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183" fontId="5" fillId="0" borderId="5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123"/>
  <sheetViews>
    <sheetView tabSelected="1" zoomScale="80" zoomScaleNormal="80" zoomScaleSheetLayoutView="85" workbookViewId="0">
      <pane xSplit="8" ySplit="3" topLeftCell="I52" activePane="bottomRight" state="frozen"/>
      <selection pane="topRight" activeCell="I1" sqref="I1"/>
      <selection pane="bottomLeft" activeCell="A4" sqref="A4"/>
      <selection pane="bottomRight" activeCell="I71" sqref="I71"/>
    </sheetView>
  </sheetViews>
  <sheetFormatPr defaultRowHeight="13.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" bestFit="1" customWidth="1"/>
    <col min="9" max="9" width="11.21875" style="2" customWidth="1"/>
    <col min="10" max="14" width="11.109375" style="2" customWidth="1"/>
    <col min="15" max="16" width="11.109375" style="8" customWidth="1"/>
    <col min="17" max="17" width="11.109375" style="2" customWidth="1"/>
    <col min="18" max="16384" width="8.88671875" style="2"/>
  </cols>
  <sheetData>
    <row r="1" spans="1:17" s="1" customFormat="1" ht="36" customHeight="1">
      <c r="A1" s="50" t="s">
        <v>65</v>
      </c>
      <c r="B1" s="50"/>
      <c r="C1" s="50"/>
      <c r="D1" s="50"/>
      <c r="E1" s="50"/>
      <c r="F1" s="50"/>
      <c r="G1" s="50"/>
      <c r="H1" s="50"/>
      <c r="I1" s="50"/>
      <c r="J1" s="2"/>
      <c r="O1" s="7"/>
      <c r="P1" s="7"/>
    </row>
    <row r="2" spans="1:17" s="13" customFormat="1" ht="39.950000000000003" customHeight="1">
      <c r="A2" s="33" t="s">
        <v>19</v>
      </c>
      <c r="B2" s="33" t="s">
        <v>20</v>
      </c>
      <c r="C2" s="33" t="s">
        <v>21</v>
      </c>
      <c r="D2" s="35" t="s">
        <v>61</v>
      </c>
      <c r="E2" s="35" t="s">
        <v>62</v>
      </c>
      <c r="F2" s="37" t="s">
        <v>63</v>
      </c>
      <c r="G2" s="38"/>
      <c r="H2" s="35" t="s">
        <v>60</v>
      </c>
      <c r="I2" s="27" t="s">
        <v>81</v>
      </c>
      <c r="J2" s="14" t="s">
        <v>82</v>
      </c>
      <c r="K2" s="26" t="s">
        <v>83</v>
      </c>
      <c r="L2" s="14" t="s">
        <v>84</v>
      </c>
      <c r="M2" s="27" t="s">
        <v>89</v>
      </c>
      <c r="N2" s="26" t="s">
        <v>85</v>
      </c>
      <c r="O2" s="14" t="s">
        <v>86</v>
      </c>
      <c r="P2" s="27" t="s">
        <v>88</v>
      </c>
      <c r="Q2" s="27" t="s">
        <v>87</v>
      </c>
    </row>
    <row r="3" spans="1:17" s="13" customFormat="1" ht="39.950000000000003" customHeight="1">
      <c r="A3" s="34"/>
      <c r="B3" s="34"/>
      <c r="C3" s="34"/>
      <c r="D3" s="36"/>
      <c r="E3" s="36"/>
      <c r="F3" s="39"/>
      <c r="G3" s="40"/>
      <c r="H3" s="36"/>
      <c r="I3" s="14" t="s">
        <v>202</v>
      </c>
      <c r="J3" s="14" t="s">
        <v>151</v>
      </c>
      <c r="K3" s="14" t="s">
        <v>151</v>
      </c>
      <c r="L3" s="14" t="s">
        <v>151</v>
      </c>
      <c r="M3" s="14" t="s">
        <v>195</v>
      </c>
      <c r="N3" s="14" t="s">
        <v>194</v>
      </c>
      <c r="O3" s="14" t="s">
        <v>151</v>
      </c>
      <c r="P3" s="14" t="s">
        <v>151</v>
      </c>
      <c r="Q3" s="14" t="s">
        <v>151</v>
      </c>
    </row>
    <row r="4" spans="1:17" s="17" customFormat="1" ht="19.5" customHeight="1">
      <c r="A4" s="47" t="s">
        <v>22</v>
      </c>
      <c r="B4" s="31" t="s">
        <v>23</v>
      </c>
      <c r="C4" s="15" t="s">
        <v>58</v>
      </c>
      <c r="D4" s="3">
        <f>AVERAGE(I4:Q4)</f>
        <v>56200</v>
      </c>
      <c r="E4" s="3">
        <v>52971</v>
      </c>
      <c r="F4" s="4" t="str">
        <f>IF((D4-E4)&lt;0,"↓",IF((D4-E4)&gt;0,"↑",""))</f>
        <v>↑</v>
      </c>
      <c r="G4" s="5">
        <f>ABS(D4-E4)</f>
        <v>3229</v>
      </c>
      <c r="H4" s="22">
        <f>ROUND(((D4-E4)/E4)*100,1)</f>
        <v>6.1</v>
      </c>
      <c r="I4" s="16">
        <v>58000</v>
      </c>
      <c r="J4" s="16">
        <v>54800</v>
      </c>
      <c r="K4" s="16">
        <v>65000</v>
      </c>
      <c r="L4" s="16">
        <v>54800</v>
      </c>
      <c r="M4" s="16">
        <v>46300</v>
      </c>
      <c r="N4" s="16">
        <v>44800</v>
      </c>
      <c r="O4" s="16">
        <v>69800</v>
      </c>
      <c r="P4" s="16">
        <v>67800</v>
      </c>
      <c r="Q4" s="16">
        <v>44500</v>
      </c>
    </row>
    <row r="5" spans="1:17" s="17" customFormat="1" ht="19.5" customHeight="1">
      <c r="A5" s="48"/>
      <c r="B5" s="32"/>
      <c r="C5" s="15" t="s">
        <v>71</v>
      </c>
      <c r="D5" s="3"/>
      <c r="E5" s="3"/>
      <c r="F5" s="4"/>
      <c r="G5" s="5"/>
      <c r="H5" s="6"/>
      <c r="I5" s="16" t="s">
        <v>104</v>
      </c>
      <c r="J5" s="16"/>
      <c r="K5" s="16"/>
      <c r="L5" s="16"/>
      <c r="M5" s="16" t="s">
        <v>114</v>
      </c>
      <c r="N5" s="16" t="s">
        <v>99</v>
      </c>
      <c r="O5" s="16" t="s">
        <v>164</v>
      </c>
      <c r="P5" s="16"/>
      <c r="Q5" s="16" t="s">
        <v>152</v>
      </c>
    </row>
    <row r="6" spans="1:17" s="17" customFormat="1" ht="19.5" customHeight="1">
      <c r="A6" s="48"/>
      <c r="B6" s="31" t="s">
        <v>24</v>
      </c>
      <c r="C6" s="15" t="s">
        <v>0</v>
      </c>
      <c r="D6" s="3">
        <f>AVERAGE(I6:Q6)</f>
        <v>1912.8888888888889</v>
      </c>
      <c r="E6" s="3">
        <v>1974</v>
      </c>
      <c r="F6" s="4" t="str">
        <f>IF((D6-E6)&lt;0,"↓",IF((D6-E6)&gt;0,"↑",""))</f>
        <v>↓</v>
      </c>
      <c r="G6" s="5">
        <f>ABS(D6-E6)</f>
        <v>61.111111111111086</v>
      </c>
      <c r="H6" s="6">
        <f>ROUND(((D6-E6)/E6)*100,1)</f>
        <v>-3.1</v>
      </c>
      <c r="I6" s="16">
        <v>1000</v>
      </c>
      <c r="J6" s="16">
        <v>2222</v>
      </c>
      <c r="K6" s="16">
        <v>1000</v>
      </c>
      <c r="L6" s="16">
        <v>2814</v>
      </c>
      <c r="M6" s="16">
        <v>1880</v>
      </c>
      <c r="N6" s="16">
        <v>1880</v>
      </c>
      <c r="O6" s="16">
        <v>1350</v>
      </c>
      <c r="P6" s="16">
        <v>2220</v>
      </c>
      <c r="Q6" s="16">
        <v>2850</v>
      </c>
    </row>
    <row r="7" spans="1:17" s="17" customFormat="1" ht="18.75" customHeight="1">
      <c r="A7" s="48"/>
      <c r="B7" s="32"/>
      <c r="C7" s="15" t="s">
        <v>71</v>
      </c>
      <c r="D7" s="3"/>
      <c r="E7" s="3"/>
      <c r="F7" s="4"/>
      <c r="G7" s="5"/>
      <c r="H7" s="6"/>
      <c r="I7" s="16"/>
      <c r="J7" s="16" t="s">
        <v>108</v>
      </c>
      <c r="K7" s="16"/>
      <c r="L7" s="16" t="s">
        <v>124</v>
      </c>
      <c r="M7" s="16" t="s">
        <v>196</v>
      </c>
      <c r="N7" s="16" t="s">
        <v>106</v>
      </c>
      <c r="O7" s="16" t="s">
        <v>165</v>
      </c>
      <c r="P7" s="16"/>
      <c r="Q7" s="16" t="s">
        <v>153</v>
      </c>
    </row>
    <row r="8" spans="1:17" s="17" customFormat="1" ht="19.5" customHeight="1">
      <c r="A8" s="48"/>
      <c r="B8" s="31" t="s">
        <v>25</v>
      </c>
      <c r="C8" s="15" t="s">
        <v>1</v>
      </c>
      <c r="D8" s="3">
        <f>AVERAGE(I8:Q8)</f>
        <v>8639.1111111111113</v>
      </c>
      <c r="E8" s="3">
        <v>9414</v>
      </c>
      <c r="F8" s="4" t="str">
        <f>IF((D8-E8)&lt;0,"↓",IF((D8-E8)&gt;0,"↑",""))</f>
        <v>↓</v>
      </c>
      <c r="G8" s="5">
        <f>ABS(D8-E8)</f>
        <v>774.88888888888869</v>
      </c>
      <c r="H8" s="22">
        <f>ROUND(((D8-E8)/E8)*100,1)</f>
        <v>-8.1999999999999993</v>
      </c>
      <c r="I8" s="16">
        <v>7842</v>
      </c>
      <c r="J8" s="16">
        <v>7200</v>
      </c>
      <c r="K8" s="16">
        <v>8000</v>
      </c>
      <c r="L8" s="16">
        <v>8000</v>
      </c>
      <c r="M8" s="16">
        <v>9930</v>
      </c>
      <c r="N8" s="16">
        <v>11800</v>
      </c>
      <c r="O8" s="16">
        <v>7980</v>
      </c>
      <c r="P8" s="16">
        <v>8000</v>
      </c>
      <c r="Q8" s="16">
        <v>9000</v>
      </c>
    </row>
    <row r="9" spans="1:17" s="17" customFormat="1" ht="19.5" customHeight="1">
      <c r="A9" s="48"/>
      <c r="B9" s="32"/>
      <c r="C9" s="15" t="s">
        <v>71</v>
      </c>
      <c r="D9" s="3"/>
      <c r="E9" s="3"/>
      <c r="F9" s="4"/>
      <c r="G9" s="5"/>
      <c r="H9" s="6"/>
      <c r="I9" s="16" t="s">
        <v>203</v>
      </c>
      <c r="J9" s="16"/>
      <c r="K9" s="16"/>
      <c r="L9" s="16"/>
      <c r="M9" s="16"/>
      <c r="N9" s="16"/>
      <c r="O9" s="16"/>
      <c r="P9" s="16"/>
      <c r="Q9" s="16"/>
    </row>
    <row r="10" spans="1:17" s="17" customFormat="1" ht="19.5" customHeight="1">
      <c r="A10" s="48"/>
      <c r="B10" s="31" t="s">
        <v>26</v>
      </c>
      <c r="C10" s="15" t="s">
        <v>2</v>
      </c>
      <c r="D10" s="3">
        <f>AVERAGE(I10:Q10)</f>
        <v>2254.4444444444443</v>
      </c>
      <c r="E10" s="3">
        <v>2240</v>
      </c>
      <c r="F10" s="4" t="str">
        <f>IF((D10-E10)&lt;0,"↓",IF((D10-E10)&gt;0,"↑",""))</f>
        <v>↑</v>
      </c>
      <c r="G10" s="5">
        <f>ABS(D10-E10)</f>
        <v>14.444444444444343</v>
      </c>
      <c r="H10" s="23">
        <f>ROUND(((D10-E10)/E10)*100,1)</f>
        <v>0.6</v>
      </c>
      <c r="I10" s="16">
        <v>1500</v>
      </c>
      <c r="J10" s="16">
        <v>1300</v>
      </c>
      <c r="K10" s="16">
        <v>2000</v>
      </c>
      <c r="L10" s="16">
        <v>1800</v>
      </c>
      <c r="M10" s="16">
        <v>2340</v>
      </c>
      <c r="N10" s="16">
        <v>390</v>
      </c>
      <c r="O10" s="16">
        <v>4980</v>
      </c>
      <c r="P10" s="16">
        <v>2000</v>
      </c>
      <c r="Q10" s="16">
        <v>3980</v>
      </c>
    </row>
    <row r="11" spans="1:17" s="17" customFormat="1" ht="19.5" customHeight="1">
      <c r="A11" s="48"/>
      <c r="B11" s="32"/>
      <c r="C11" s="15" t="s">
        <v>71</v>
      </c>
      <c r="D11" s="3"/>
      <c r="E11" s="3"/>
      <c r="F11" s="4"/>
      <c r="G11" s="5"/>
      <c r="H11" s="6"/>
      <c r="I11" s="16"/>
      <c r="J11" s="16"/>
      <c r="K11" s="16"/>
      <c r="L11" s="16"/>
      <c r="M11" s="16"/>
      <c r="N11" s="16" t="s">
        <v>187</v>
      </c>
      <c r="O11" s="16"/>
      <c r="P11" s="16"/>
      <c r="Q11" s="16" t="s">
        <v>154</v>
      </c>
    </row>
    <row r="12" spans="1:17" s="17" customFormat="1" ht="19.5" customHeight="1">
      <c r="A12" s="48"/>
      <c r="B12" s="31" t="s">
        <v>27</v>
      </c>
      <c r="C12" s="15" t="s">
        <v>2</v>
      </c>
      <c r="D12" s="3">
        <f>AVERAGE(I12:Q12)</f>
        <v>2270</v>
      </c>
      <c r="E12" s="3">
        <v>2520</v>
      </c>
      <c r="F12" s="4" t="str">
        <f>IF((D12-E12)&lt;0,"↓",IF((D12-E12)&gt;0,"↑",""))</f>
        <v>↓</v>
      </c>
      <c r="G12" s="5">
        <f>ABS(D12-E12)</f>
        <v>250</v>
      </c>
      <c r="H12" s="6">
        <f>ROUND(((D12-E12)/E12)*100,1)</f>
        <v>-9.9</v>
      </c>
      <c r="I12" s="16">
        <v>1500</v>
      </c>
      <c r="J12" s="16">
        <v>1900</v>
      </c>
      <c r="K12" s="16">
        <v>2000</v>
      </c>
      <c r="L12" s="16">
        <v>2500</v>
      </c>
      <c r="M12" s="16">
        <v>2850</v>
      </c>
      <c r="N12" s="16">
        <v>2850</v>
      </c>
      <c r="O12" s="16">
        <v>1980</v>
      </c>
      <c r="P12" s="16">
        <v>2000</v>
      </c>
      <c r="Q12" s="16">
        <v>2850</v>
      </c>
    </row>
    <row r="13" spans="1:17" s="17" customFormat="1" ht="19.5" customHeight="1">
      <c r="A13" s="48"/>
      <c r="B13" s="32"/>
      <c r="C13" s="15" t="s">
        <v>71</v>
      </c>
      <c r="D13" s="3"/>
      <c r="E13" s="3"/>
      <c r="F13" s="4"/>
      <c r="G13" s="5"/>
      <c r="H13" s="6"/>
      <c r="I13" s="16"/>
      <c r="J13" s="16"/>
      <c r="K13" s="16"/>
      <c r="L13" s="16"/>
      <c r="M13" s="16" t="s">
        <v>105</v>
      </c>
      <c r="N13" s="16" t="s">
        <v>115</v>
      </c>
      <c r="O13" s="16"/>
      <c r="P13" s="16"/>
      <c r="Q13" s="16"/>
    </row>
    <row r="14" spans="1:17" s="17" customFormat="1" ht="19.5" customHeight="1">
      <c r="A14" s="48"/>
      <c r="B14" s="31" t="s">
        <v>28</v>
      </c>
      <c r="C14" s="15" t="s">
        <v>2</v>
      </c>
      <c r="D14" s="3">
        <f>AVERAGE(I14:Q14)</f>
        <v>1730</v>
      </c>
      <c r="E14" s="3">
        <v>1510</v>
      </c>
      <c r="F14" s="4" t="str">
        <f>IF((D14-E14)&lt;0,"↓",IF((D14-E14)&gt;0,"↑",""))</f>
        <v>↑</v>
      </c>
      <c r="G14" s="5">
        <f>ABS(D14-E14)</f>
        <v>220</v>
      </c>
      <c r="H14" s="6">
        <f>ROUND(((D14-E14)/E14)*100,1)</f>
        <v>14.6</v>
      </c>
      <c r="I14" s="16">
        <v>1500</v>
      </c>
      <c r="J14" s="16">
        <v>2000</v>
      </c>
      <c r="K14" s="16">
        <v>1000</v>
      </c>
      <c r="L14" s="16">
        <v>1300</v>
      </c>
      <c r="M14" s="16">
        <v>1680</v>
      </c>
      <c r="N14" s="16">
        <v>2180</v>
      </c>
      <c r="O14" s="16">
        <v>2480</v>
      </c>
      <c r="P14" s="16">
        <v>950</v>
      </c>
      <c r="Q14" s="16">
        <v>2480</v>
      </c>
    </row>
    <row r="15" spans="1:17" s="17" customFormat="1" ht="19.5" customHeight="1">
      <c r="A15" s="48"/>
      <c r="B15" s="32"/>
      <c r="C15" s="15" t="s">
        <v>71</v>
      </c>
      <c r="D15" s="3"/>
      <c r="E15" s="3"/>
      <c r="F15" s="4"/>
      <c r="G15" s="5"/>
      <c r="H15" s="6"/>
      <c r="I15" s="16"/>
      <c r="J15" s="16"/>
      <c r="K15" s="16"/>
      <c r="L15" s="16"/>
      <c r="M15" s="16"/>
      <c r="N15" s="16"/>
      <c r="O15" s="16"/>
      <c r="P15" s="16"/>
      <c r="Q15" s="16"/>
    </row>
    <row r="16" spans="1:17" s="17" customFormat="1" ht="19.5" customHeight="1">
      <c r="A16" s="48"/>
      <c r="B16" s="31" t="s">
        <v>29</v>
      </c>
      <c r="C16" s="15" t="s">
        <v>57</v>
      </c>
      <c r="D16" s="3">
        <f>AVERAGE(I16:Q16)</f>
        <v>2656.6666666666665</v>
      </c>
      <c r="E16" s="3">
        <v>2848</v>
      </c>
      <c r="F16" s="4" t="str">
        <f>IF((D16-E16)&lt;0,"↓",IF((D16-E16)&gt;0,"↑",""))</f>
        <v>↓</v>
      </c>
      <c r="G16" s="5">
        <f>ABS(D16-E16)</f>
        <v>191.33333333333348</v>
      </c>
      <c r="H16" s="6">
        <f>ROUND(((D16-E16)/E16)*100,1)</f>
        <v>-6.7</v>
      </c>
      <c r="I16" s="16">
        <v>3500</v>
      </c>
      <c r="J16" s="16">
        <v>2300</v>
      </c>
      <c r="K16" s="16">
        <v>3000</v>
      </c>
      <c r="L16" s="16">
        <v>2000</v>
      </c>
      <c r="M16" s="16">
        <v>2580</v>
      </c>
      <c r="N16" s="16">
        <v>2580</v>
      </c>
      <c r="O16" s="16">
        <v>2800</v>
      </c>
      <c r="P16" s="16">
        <v>2570</v>
      </c>
      <c r="Q16" s="16">
        <v>2580</v>
      </c>
    </row>
    <row r="17" spans="1:17" s="17" customFormat="1" ht="19.5" customHeight="1">
      <c r="A17" s="48"/>
      <c r="B17" s="32"/>
      <c r="C17" s="15" t="s">
        <v>71</v>
      </c>
      <c r="D17" s="3"/>
      <c r="E17" s="3"/>
      <c r="F17" s="4"/>
      <c r="G17" s="5"/>
      <c r="H17" s="6"/>
      <c r="I17" s="16" t="s">
        <v>134</v>
      </c>
      <c r="J17" s="16"/>
      <c r="K17" s="16"/>
      <c r="L17" s="16"/>
      <c r="M17" s="16"/>
      <c r="N17" s="16"/>
      <c r="O17" s="16"/>
      <c r="P17" s="16"/>
      <c r="Q17" s="16"/>
    </row>
    <row r="18" spans="1:17" s="17" customFormat="1" ht="19.5" customHeight="1">
      <c r="A18" s="48"/>
      <c r="B18" s="31" t="s">
        <v>30</v>
      </c>
      <c r="C18" s="15" t="s">
        <v>3</v>
      </c>
      <c r="D18" s="3">
        <f>AVERAGE(I18:Q18)</f>
        <v>2085</v>
      </c>
      <c r="E18" s="3">
        <v>2096</v>
      </c>
      <c r="F18" s="4" t="str">
        <f>IF((D18-E18)&lt;0,"↓",IF((D18-E18)&gt;0,"↑",""))</f>
        <v>↓</v>
      </c>
      <c r="G18" s="5">
        <f>ABS(D18-E18)</f>
        <v>11</v>
      </c>
      <c r="H18" s="22">
        <f>ROUND(((D18-E18)/E18)*100,1)</f>
        <v>-0.5</v>
      </c>
      <c r="I18" s="16">
        <v>2000</v>
      </c>
      <c r="J18" s="16">
        <v>1750</v>
      </c>
      <c r="K18" s="16">
        <v>2500</v>
      </c>
      <c r="L18" s="16">
        <v>2300</v>
      </c>
      <c r="M18" s="16">
        <v>1875</v>
      </c>
      <c r="N18" s="16">
        <v>1780</v>
      </c>
      <c r="O18" s="16">
        <v>2200</v>
      </c>
      <c r="P18" s="16">
        <v>2380</v>
      </c>
      <c r="Q18" s="16">
        <v>1980</v>
      </c>
    </row>
    <row r="19" spans="1:17" s="17" customFormat="1" ht="18.75" customHeight="1">
      <c r="A19" s="48"/>
      <c r="B19" s="32"/>
      <c r="C19" s="15" t="s">
        <v>71</v>
      </c>
      <c r="D19" s="3"/>
      <c r="E19" s="3"/>
      <c r="F19" s="4"/>
      <c r="G19" s="5"/>
      <c r="H19" s="6"/>
      <c r="I19" s="18"/>
      <c r="J19" s="16"/>
      <c r="K19" s="18"/>
      <c r="L19" s="16"/>
      <c r="M19" s="16" t="s">
        <v>197</v>
      </c>
      <c r="N19" s="16" t="s">
        <v>188</v>
      </c>
      <c r="O19" s="18"/>
      <c r="P19" s="18"/>
      <c r="Q19" s="18"/>
    </row>
    <row r="20" spans="1:17" s="17" customFormat="1" ht="19.5" customHeight="1">
      <c r="A20" s="48"/>
      <c r="B20" s="31" t="s">
        <v>31</v>
      </c>
      <c r="C20" s="15" t="s">
        <v>72</v>
      </c>
      <c r="D20" s="3">
        <f>AVERAGE(I20:Q20)</f>
        <v>2484.4444444444443</v>
      </c>
      <c r="E20" s="3">
        <v>2398</v>
      </c>
      <c r="F20" s="4" t="str">
        <f>IF((D20-E20)&lt;0,"↓",IF((D20-E20)&gt;0,"↑",""))</f>
        <v>↑</v>
      </c>
      <c r="G20" s="5">
        <f>ABS(D20-E20)</f>
        <v>86.444444444444343</v>
      </c>
      <c r="H20" s="6">
        <f>ROUND(((D20-E20)/E20)*100,1)</f>
        <v>3.6</v>
      </c>
      <c r="I20" s="16">
        <v>1000</v>
      </c>
      <c r="J20" s="16">
        <v>2500</v>
      </c>
      <c r="K20" s="16">
        <v>2500</v>
      </c>
      <c r="L20" s="16">
        <v>2000</v>
      </c>
      <c r="M20" s="16">
        <v>5900</v>
      </c>
      <c r="N20" s="16">
        <v>2200</v>
      </c>
      <c r="O20" s="16">
        <v>1300</v>
      </c>
      <c r="P20" s="16">
        <v>3000</v>
      </c>
      <c r="Q20" s="16">
        <v>1960</v>
      </c>
    </row>
    <row r="21" spans="1:17" s="17" customFormat="1" ht="19.5" customHeight="1">
      <c r="A21" s="48"/>
      <c r="B21" s="32"/>
      <c r="C21" s="15" t="s">
        <v>71</v>
      </c>
      <c r="D21" s="3"/>
      <c r="E21" s="3"/>
      <c r="F21" s="4"/>
      <c r="G21" s="5"/>
      <c r="H21" s="6"/>
      <c r="I21" s="16" t="s">
        <v>135</v>
      </c>
      <c r="J21" s="18" t="s">
        <v>139</v>
      </c>
      <c r="K21" s="18" t="s">
        <v>118</v>
      </c>
      <c r="L21" s="16" t="s">
        <v>119</v>
      </c>
      <c r="M21" s="16" t="s">
        <v>198</v>
      </c>
      <c r="N21" s="16" t="s">
        <v>144</v>
      </c>
      <c r="O21" s="16"/>
      <c r="P21" s="16" t="s">
        <v>131</v>
      </c>
      <c r="Q21" s="18" t="s">
        <v>155</v>
      </c>
    </row>
    <row r="22" spans="1:17" s="17" customFormat="1" ht="19.5" customHeight="1">
      <c r="A22" s="48"/>
      <c r="B22" s="31" t="s">
        <v>32</v>
      </c>
      <c r="C22" s="15" t="s">
        <v>4</v>
      </c>
      <c r="D22" s="3">
        <f>AVERAGE(I22:Q22)</f>
        <v>6612.4444444444443</v>
      </c>
      <c r="E22" s="3">
        <v>6638</v>
      </c>
      <c r="F22" s="4" t="str">
        <f>IF((D22-E22)&lt;0,"↓",IF((D22-E22)&gt;0,"↑",""))</f>
        <v>↓</v>
      </c>
      <c r="G22" s="5">
        <f>ABS(D22-E22)</f>
        <v>25.555555555555657</v>
      </c>
      <c r="H22" s="6">
        <f>ROUND(((D22-E22)/E22)*100,1)</f>
        <v>-0.4</v>
      </c>
      <c r="I22" s="16">
        <v>6500</v>
      </c>
      <c r="J22" s="16">
        <v>1466</v>
      </c>
      <c r="K22" s="16">
        <v>4000</v>
      </c>
      <c r="L22" s="16">
        <v>1866</v>
      </c>
      <c r="M22" s="16">
        <v>10400</v>
      </c>
      <c r="N22" s="16">
        <v>6980</v>
      </c>
      <c r="O22" s="16">
        <v>9900</v>
      </c>
      <c r="P22" s="16">
        <v>8000</v>
      </c>
      <c r="Q22" s="16">
        <v>10400</v>
      </c>
    </row>
    <row r="23" spans="1:17" s="17" customFormat="1" ht="19.5" customHeight="1">
      <c r="A23" s="48"/>
      <c r="B23" s="32"/>
      <c r="C23" s="15" t="s">
        <v>71</v>
      </c>
      <c r="D23" s="3"/>
      <c r="E23" s="3"/>
      <c r="F23" s="4"/>
      <c r="G23" s="5"/>
      <c r="H23" s="6"/>
      <c r="I23" s="25" t="s">
        <v>204</v>
      </c>
      <c r="J23" s="25" t="s">
        <v>180</v>
      </c>
      <c r="K23" s="25"/>
      <c r="L23" s="16" t="s">
        <v>174</v>
      </c>
      <c r="M23" s="25" t="s">
        <v>199</v>
      </c>
      <c r="N23" s="29" t="s">
        <v>189</v>
      </c>
      <c r="O23" s="25"/>
      <c r="P23" s="25"/>
      <c r="Q23" s="25"/>
    </row>
    <row r="24" spans="1:17" s="17" customFormat="1" ht="19.5" customHeight="1">
      <c r="A24" s="48"/>
      <c r="B24" s="31" t="s">
        <v>33</v>
      </c>
      <c r="C24" s="15" t="s">
        <v>78</v>
      </c>
      <c r="D24" s="3">
        <f>AVERAGE(I24:Q24)</f>
        <v>31433.333333333332</v>
      </c>
      <c r="E24" s="3">
        <v>38111</v>
      </c>
      <c r="F24" s="4" t="str">
        <f>IF((D24-E24)&lt;0,"↓",IF((D24-E24)&gt;0,"↑",""))</f>
        <v>↓</v>
      </c>
      <c r="G24" s="5">
        <f>ABS(D24-E24)</f>
        <v>6677.6666666666679</v>
      </c>
      <c r="H24" s="22">
        <f>ROUND(((D24-E24)/E24)*100,1)</f>
        <v>-17.5</v>
      </c>
      <c r="I24" s="16">
        <v>40000</v>
      </c>
      <c r="J24" s="16">
        <v>32500</v>
      </c>
      <c r="K24" s="16">
        <v>24500</v>
      </c>
      <c r="L24" s="16">
        <v>35000</v>
      </c>
      <c r="M24" s="16">
        <v>54500</v>
      </c>
      <c r="N24" s="16">
        <v>44100</v>
      </c>
      <c r="O24" s="16">
        <v>12400</v>
      </c>
      <c r="P24" s="16">
        <v>27500</v>
      </c>
      <c r="Q24" s="16">
        <v>12400</v>
      </c>
    </row>
    <row r="25" spans="1:17" s="21" customFormat="1" ht="30.75" customHeight="1">
      <c r="A25" s="48"/>
      <c r="B25" s="32"/>
      <c r="C25" s="20" t="s">
        <v>71</v>
      </c>
      <c r="D25" s="3"/>
      <c r="E25" s="9"/>
      <c r="F25" s="10"/>
      <c r="G25" s="11"/>
      <c r="H25" s="12"/>
      <c r="I25" s="19" t="s">
        <v>121</v>
      </c>
      <c r="J25" s="19"/>
      <c r="K25" s="19"/>
      <c r="L25" s="19" t="s">
        <v>141</v>
      </c>
      <c r="M25" s="19" t="s">
        <v>200</v>
      </c>
      <c r="N25" s="19" t="s">
        <v>190</v>
      </c>
      <c r="O25" s="19"/>
      <c r="P25" s="19"/>
      <c r="Q25" s="19"/>
    </row>
    <row r="26" spans="1:17" s="17" customFormat="1" ht="19.5" customHeight="1">
      <c r="A26" s="48"/>
      <c r="B26" s="31" t="s">
        <v>34</v>
      </c>
      <c r="C26" s="15" t="s">
        <v>5</v>
      </c>
      <c r="D26" s="3">
        <f>AVERAGE(I26:Q26)</f>
        <v>11835.555555555555</v>
      </c>
      <c r="E26" s="3">
        <v>11969</v>
      </c>
      <c r="F26" s="4" t="str">
        <f>IF((D26-E26)&lt;0,"↓",IF((D26-E26)&gt;0,"↑",""))</f>
        <v>↓</v>
      </c>
      <c r="G26" s="5">
        <f>ABS(D26-E26)</f>
        <v>133.44444444444525</v>
      </c>
      <c r="H26" s="22">
        <f>ROUND(((D26-E26)/E26)*100,1)</f>
        <v>-1.1000000000000001</v>
      </c>
      <c r="I26" s="16">
        <v>10670</v>
      </c>
      <c r="J26" s="16">
        <v>11500</v>
      </c>
      <c r="K26" s="16">
        <v>10500</v>
      </c>
      <c r="L26" s="16">
        <v>11500</v>
      </c>
      <c r="M26" s="16">
        <v>14000</v>
      </c>
      <c r="N26" s="16">
        <v>11000</v>
      </c>
      <c r="O26" s="16">
        <v>14900</v>
      </c>
      <c r="P26" s="16">
        <v>10700</v>
      </c>
      <c r="Q26" s="16">
        <v>11750</v>
      </c>
    </row>
    <row r="27" spans="1:17" s="21" customFormat="1" ht="27" customHeight="1">
      <c r="A27" s="48"/>
      <c r="B27" s="32"/>
      <c r="C27" s="20" t="s">
        <v>71</v>
      </c>
      <c r="D27" s="3"/>
      <c r="E27" s="9"/>
      <c r="F27" s="10"/>
      <c r="G27" s="11"/>
      <c r="H27" s="12"/>
      <c r="I27" s="19" t="s">
        <v>136</v>
      </c>
      <c r="J27" s="19" t="s">
        <v>116</v>
      </c>
      <c r="K27" s="19"/>
      <c r="L27" s="19" t="s">
        <v>175</v>
      </c>
      <c r="M27" s="19" t="s">
        <v>201</v>
      </c>
      <c r="N27" s="19" t="s">
        <v>191</v>
      </c>
      <c r="O27" s="19"/>
      <c r="P27" s="19"/>
      <c r="Q27" s="19"/>
    </row>
    <row r="28" spans="1:17" s="17" customFormat="1" ht="19.5" customHeight="1">
      <c r="A28" s="48"/>
      <c r="B28" s="31" t="s">
        <v>70</v>
      </c>
      <c r="C28" s="15" t="s">
        <v>73</v>
      </c>
      <c r="D28" s="3">
        <f>AVERAGE(I28:Q28)</f>
        <v>7553.333333333333</v>
      </c>
      <c r="E28" s="3">
        <v>6882</v>
      </c>
      <c r="F28" s="4" t="str">
        <f>IF((D28-E28)&lt;0,"↓",IF((D28-E28)&gt;0,"↑",""))</f>
        <v>↑</v>
      </c>
      <c r="G28" s="5">
        <f>ABS(D28-E28)</f>
        <v>671.33333333333303</v>
      </c>
      <c r="H28" s="22">
        <f>ROUND(((D28-E28)/E28)*100,1)</f>
        <v>9.8000000000000007</v>
      </c>
      <c r="I28" s="16">
        <v>5000</v>
      </c>
      <c r="J28" s="16">
        <v>5800</v>
      </c>
      <c r="K28" s="16">
        <v>6900</v>
      </c>
      <c r="L28" s="16">
        <v>6000</v>
      </c>
      <c r="M28" s="16">
        <v>5000</v>
      </c>
      <c r="N28" s="16">
        <v>7980</v>
      </c>
      <c r="O28" s="16">
        <v>13800</v>
      </c>
      <c r="P28" s="16">
        <v>11000</v>
      </c>
      <c r="Q28" s="16">
        <v>6500</v>
      </c>
    </row>
    <row r="29" spans="1:17" s="17" customFormat="1" ht="19.5" customHeight="1">
      <c r="A29" s="48"/>
      <c r="B29" s="32"/>
      <c r="C29" s="15" t="s">
        <v>71</v>
      </c>
      <c r="D29" s="3"/>
      <c r="E29" s="3"/>
      <c r="F29" s="4"/>
      <c r="G29" s="5"/>
      <c r="H29" s="6"/>
      <c r="I29" s="16"/>
      <c r="J29" s="16" t="s">
        <v>122</v>
      </c>
      <c r="K29" s="16"/>
      <c r="L29" s="16" t="s">
        <v>142</v>
      </c>
      <c r="M29" s="16" t="s">
        <v>125</v>
      </c>
      <c r="N29" s="16" t="s">
        <v>192</v>
      </c>
      <c r="O29" s="16" t="s">
        <v>166</v>
      </c>
      <c r="P29" s="16" t="s">
        <v>185</v>
      </c>
      <c r="Q29" s="16" t="s">
        <v>156</v>
      </c>
    </row>
    <row r="30" spans="1:17" s="17" customFormat="1" ht="19.5" customHeight="1">
      <c r="A30" s="48"/>
      <c r="B30" s="31" t="s">
        <v>35</v>
      </c>
      <c r="C30" s="15" t="s">
        <v>6</v>
      </c>
      <c r="D30" s="3">
        <f>AVERAGE(I30:Q30)</f>
        <v>6040</v>
      </c>
      <c r="E30" s="3">
        <v>5840</v>
      </c>
      <c r="F30" s="4" t="str">
        <f>IF((D30-E30)&lt;0,"↓",IF((D30-E30)&gt;0,"↑",""))</f>
        <v>↑</v>
      </c>
      <c r="G30" s="5">
        <f>ABS(D30-E30)</f>
        <v>200</v>
      </c>
      <c r="H30" s="22">
        <f>ROUND(((D30-E30)/E30)*100,1)</f>
        <v>3.4</v>
      </c>
      <c r="I30" s="16">
        <v>6950</v>
      </c>
      <c r="J30" s="16">
        <v>4500</v>
      </c>
      <c r="K30" s="16">
        <v>6500</v>
      </c>
      <c r="L30" s="16">
        <v>4980</v>
      </c>
      <c r="M30" s="16">
        <v>6300</v>
      </c>
      <c r="N30" s="16">
        <v>6100</v>
      </c>
      <c r="O30" s="16">
        <v>6480</v>
      </c>
      <c r="P30" s="16">
        <v>6250</v>
      </c>
      <c r="Q30" s="16">
        <v>6300</v>
      </c>
    </row>
    <row r="31" spans="1:17" s="17" customFormat="1" ht="19.5" customHeight="1">
      <c r="A31" s="48"/>
      <c r="B31" s="32"/>
      <c r="C31" s="15" t="s">
        <v>71</v>
      </c>
      <c r="D31" s="3"/>
      <c r="E31" s="3"/>
      <c r="F31" s="4"/>
      <c r="G31" s="5"/>
      <c r="H31" s="6"/>
      <c r="I31" s="16" t="s">
        <v>93</v>
      </c>
      <c r="J31" s="16"/>
      <c r="K31" s="16"/>
      <c r="L31" s="16"/>
      <c r="M31" s="16" t="s">
        <v>103</v>
      </c>
      <c r="N31" s="16" t="s">
        <v>147</v>
      </c>
      <c r="O31" s="16"/>
      <c r="P31" s="16"/>
      <c r="Q31" s="16" t="s">
        <v>157</v>
      </c>
    </row>
    <row r="32" spans="1:17" s="17" customFormat="1" ht="19.5" customHeight="1">
      <c r="A32" s="48"/>
      <c r="B32" s="31" t="s">
        <v>36</v>
      </c>
      <c r="C32" s="15" t="s">
        <v>7</v>
      </c>
      <c r="D32" s="3">
        <f>AVERAGE(I32:Q32)</f>
        <v>971.11111111111109</v>
      </c>
      <c r="E32" s="3">
        <v>804</v>
      </c>
      <c r="F32" s="4" t="str">
        <f>IF((D32-E32)&lt;0,"↓",IF((D32-E32)&gt;0,"↑",""))</f>
        <v>↑</v>
      </c>
      <c r="G32" s="5">
        <f>ABS(D32-E32)</f>
        <v>167.11111111111109</v>
      </c>
      <c r="H32" s="6">
        <f>ROUND(((D32-E32)/E32)*100,1)</f>
        <v>20.8</v>
      </c>
      <c r="I32" s="16">
        <v>850</v>
      </c>
      <c r="J32" s="16">
        <v>850</v>
      </c>
      <c r="K32" s="16">
        <v>900</v>
      </c>
      <c r="L32" s="16">
        <v>850</v>
      </c>
      <c r="M32" s="16">
        <v>730</v>
      </c>
      <c r="N32" s="16">
        <v>730</v>
      </c>
      <c r="O32" s="16">
        <v>850</v>
      </c>
      <c r="P32" s="16">
        <v>730</v>
      </c>
      <c r="Q32" s="16">
        <v>2250</v>
      </c>
    </row>
    <row r="33" spans="1:17" s="17" customFormat="1" ht="19.5" customHeight="1">
      <c r="A33" s="48"/>
      <c r="B33" s="32"/>
      <c r="C33" s="15" t="s">
        <v>71</v>
      </c>
      <c r="D33" s="3"/>
      <c r="E33" s="3"/>
      <c r="F33" s="4"/>
      <c r="G33" s="5"/>
      <c r="H33" s="6"/>
      <c r="I33" s="16"/>
      <c r="J33" s="16"/>
      <c r="K33" s="16"/>
      <c r="L33" s="16" t="s">
        <v>80</v>
      </c>
      <c r="M33" s="16"/>
      <c r="N33" s="16"/>
      <c r="O33" s="16"/>
      <c r="P33" s="16"/>
      <c r="Q33" s="16" t="s">
        <v>158</v>
      </c>
    </row>
    <row r="34" spans="1:17" s="17" customFormat="1" ht="19.5" customHeight="1">
      <c r="A34" s="48"/>
      <c r="B34" s="31" t="s">
        <v>67</v>
      </c>
      <c r="C34" s="15" t="s">
        <v>2</v>
      </c>
      <c r="D34" s="3">
        <f>AVERAGE(I34:Q34)</f>
        <v>2116.6666666666665</v>
      </c>
      <c r="E34" s="3">
        <v>2396</v>
      </c>
      <c r="F34" s="4" t="str">
        <f>IF((D34-E34)&lt;0,"↓",IF((D34-E34)&gt;0,"↑",""))</f>
        <v>↓</v>
      </c>
      <c r="G34" s="5">
        <f>ABS(D34-E34)</f>
        <v>279.33333333333348</v>
      </c>
      <c r="H34" s="23">
        <f>ROUND(((D34-E34)/E34)*100,1)</f>
        <v>-11.7</v>
      </c>
      <c r="I34" s="16">
        <v>1500</v>
      </c>
      <c r="J34" s="16">
        <v>1800</v>
      </c>
      <c r="K34" s="16">
        <v>2000</v>
      </c>
      <c r="L34" s="16">
        <v>1900</v>
      </c>
      <c r="M34" s="16">
        <v>3900</v>
      </c>
      <c r="N34" s="16">
        <v>1990</v>
      </c>
      <c r="O34" s="16">
        <v>1980</v>
      </c>
      <c r="P34" s="16">
        <v>2000</v>
      </c>
      <c r="Q34" s="16">
        <v>1980</v>
      </c>
    </row>
    <row r="35" spans="1:17" s="17" customFormat="1" ht="19.5" customHeight="1">
      <c r="A35" s="48"/>
      <c r="B35" s="32"/>
      <c r="C35" s="15" t="s">
        <v>71</v>
      </c>
      <c r="D35" s="3"/>
      <c r="E35" s="3"/>
      <c r="F35" s="4"/>
      <c r="G35" s="5"/>
      <c r="H35" s="6"/>
      <c r="I35" s="16"/>
      <c r="J35" s="16"/>
      <c r="K35" s="16"/>
      <c r="L35" s="16"/>
      <c r="M35" s="16" t="s">
        <v>145</v>
      </c>
      <c r="N35" s="16"/>
      <c r="O35" s="16"/>
      <c r="P35" s="16"/>
      <c r="Q35" s="16"/>
    </row>
    <row r="36" spans="1:17" s="17" customFormat="1" ht="19.5" customHeight="1">
      <c r="A36" s="48"/>
      <c r="B36" s="31" t="s">
        <v>68</v>
      </c>
      <c r="C36" s="15" t="s">
        <v>74</v>
      </c>
      <c r="D36" s="3">
        <f>AVERAGE(I36:Q36)</f>
        <v>25158.25</v>
      </c>
      <c r="E36" s="3">
        <v>25158</v>
      </c>
      <c r="F36" s="4" t="str">
        <f>IF((D36-E36)&lt;0,"↓",IF((D36-E36)&gt;0,"↑",""))</f>
        <v>↑</v>
      </c>
      <c r="G36" s="5">
        <f>ABS(D36-E36)</f>
        <v>0.25</v>
      </c>
      <c r="H36" s="22">
        <f>ROUND(((D36-E36)/E36)*100,1)</f>
        <v>0</v>
      </c>
      <c r="I36" s="16">
        <v>21666</v>
      </c>
      <c r="J36" s="16">
        <v>25000</v>
      </c>
      <c r="K36" s="16">
        <v>25000</v>
      </c>
      <c r="L36" s="16">
        <v>30000</v>
      </c>
      <c r="M36" s="16">
        <v>38000</v>
      </c>
      <c r="N36" s="16">
        <v>19800</v>
      </c>
      <c r="O36" s="16"/>
      <c r="P36" s="16">
        <v>27000</v>
      </c>
      <c r="Q36" s="16">
        <v>14800</v>
      </c>
    </row>
    <row r="37" spans="1:17" s="17" customFormat="1" ht="18.75" customHeight="1">
      <c r="A37" s="48"/>
      <c r="B37" s="32"/>
      <c r="C37" s="15" t="s">
        <v>71</v>
      </c>
      <c r="D37" s="3"/>
      <c r="E37" s="3"/>
      <c r="F37" s="4" t="str">
        <f>IF((D37-E37)&lt;0,"↓",IF((D37-E37)&gt;0,"↑",""))</f>
        <v/>
      </c>
      <c r="G37" s="5"/>
      <c r="H37" s="6"/>
      <c r="I37" s="18" t="s">
        <v>205</v>
      </c>
      <c r="J37" s="16" t="s">
        <v>111</v>
      </c>
      <c r="K37" s="16"/>
      <c r="L37" s="16" t="s">
        <v>143</v>
      </c>
      <c r="M37" s="24" t="s">
        <v>92</v>
      </c>
      <c r="N37" s="30" t="s">
        <v>128</v>
      </c>
      <c r="O37" s="18"/>
      <c r="P37" s="18"/>
      <c r="Q37" s="16"/>
    </row>
    <row r="38" spans="1:17" s="17" customFormat="1" ht="19.5" customHeight="1">
      <c r="A38" s="48"/>
      <c r="B38" s="31" t="s">
        <v>69</v>
      </c>
      <c r="C38" s="15" t="s">
        <v>75</v>
      </c>
      <c r="D38" s="3">
        <f>AVERAGE(I38:Q38)</f>
        <v>10502.222222222223</v>
      </c>
      <c r="E38" s="3">
        <v>10613</v>
      </c>
      <c r="F38" s="4" t="str">
        <f>IF((D38-E38)&lt;0,"↓",IF((D38-E38)&gt;0,"↑",""))</f>
        <v>↓</v>
      </c>
      <c r="G38" s="5">
        <f>ABS(D38-E38)</f>
        <v>110.77777777777737</v>
      </c>
      <c r="H38" s="22">
        <f>ROUND(((D38-E38)/E38)*100,1)</f>
        <v>-1</v>
      </c>
      <c r="I38" s="16">
        <v>11600</v>
      </c>
      <c r="J38" s="16">
        <v>6000</v>
      </c>
      <c r="K38" s="16">
        <v>11400</v>
      </c>
      <c r="L38" s="16">
        <v>9960</v>
      </c>
      <c r="M38" s="16">
        <v>11000</v>
      </c>
      <c r="N38" s="16">
        <v>10400</v>
      </c>
      <c r="O38" s="16">
        <v>13200</v>
      </c>
      <c r="P38" s="16">
        <v>9960</v>
      </c>
      <c r="Q38" s="16">
        <v>11000</v>
      </c>
    </row>
    <row r="39" spans="1:17" s="17" customFormat="1" ht="19.5" customHeight="1">
      <c r="A39" s="49"/>
      <c r="B39" s="32"/>
      <c r="C39" s="15" t="s">
        <v>71</v>
      </c>
      <c r="D39" s="3"/>
      <c r="E39" s="3"/>
      <c r="F39" s="4"/>
      <c r="G39" s="5"/>
      <c r="H39" s="6"/>
      <c r="I39" s="18"/>
      <c r="J39" s="18"/>
      <c r="K39" s="18"/>
      <c r="L39" s="16"/>
      <c r="M39" s="18"/>
      <c r="N39" s="28"/>
      <c r="O39" s="18"/>
      <c r="P39" s="18"/>
      <c r="Q39" s="18"/>
    </row>
    <row r="40" spans="1:17" s="17" customFormat="1" ht="19.5" customHeight="1">
      <c r="A40" s="47" t="s">
        <v>37</v>
      </c>
      <c r="B40" s="31" t="s">
        <v>38</v>
      </c>
      <c r="C40" s="15" t="s">
        <v>17</v>
      </c>
      <c r="D40" s="3">
        <f>AVERAGE(I40:Q40)</f>
        <v>4722.2222222222226</v>
      </c>
      <c r="E40" s="3">
        <v>4628</v>
      </c>
      <c r="F40" s="4" t="str">
        <f>IF((D40-E40)&lt;0,"↓",IF((D40-E40)&gt;0,"↑",""))</f>
        <v>↑</v>
      </c>
      <c r="G40" s="5">
        <f>ABS(D40-E40)</f>
        <v>94.222222222222626</v>
      </c>
      <c r="H40" s="6">
        <f>ROUND(((D40-E40)/E40)*100,1)</f>
        <v>2</v>
      </c>
      <c r="I40" s="16">
        <v>4700</v>
      </c>
      <c r="J40" s="16">
        <v>3980</v>
      </c>
      <c r="K40" s="16">
        <v>4980</v>
      </c>
      <c r="L40" s="16">
        <v>4980</v>
      </c>
      <c r="M40" s="16">
        <v>4680</v>
      </c>
      <c r="N40" s="16">
        <v>4680</v>
      </c>
      <c r="O40" s="16">
        <v>5180</v>
      </c>
      <c r="P40" s="16">
        <v>4660</v>
      </c>
      <c r="Q40" s="16">
        <v>4660</v>
      </c>
    </row>
    <row r="41" spans="1:17" s="17" customFormat="1" ht="19.5" customHeight="1">
      <c r="A41" s="48"/>
      <c r="B41" s="32"/>
      <c r="C41" s="15" t="s">
        <v>71</v>
      </c>
      <c r="D41" s="3"/>
      <c r="E41" s="3"/>
      <c r="F41" s="4"/>
      <c r="G41" s="5"/>
      <c r="H41" s="6"/>
      <c r="I41" s="16"/>
      <c r="J41" s="16"/>
      <c r="K41" s="16"/>
      <c r="L41" s="16"/>
      <c r="M41" s="16"/>
      <c r="N41" s="16"/>
      <c r="O41" s="16" t="s">
        <v>167</v>
      </c>
      <c r="P41" s="16"/>
      <c r="Q41" s="16"/>
    </row>
    <row r="42" spans="1:17" s="17" customFormat="1" ht="19.5" customHeight="1">
      <c r="A42" s="48"/>
      <c r="B42" s="31" t="s">
        <v>39</v>
      </c>
      <c r="C42" s="15" t="s">
        <v>8</v>
      </c>
      <c r="D42" s="3">
        <f>AVERAGE(I42:Q42)</f>
        <v>1364.4444444444443</v>
      </c>
      <c r="E42" s="3">
        <v>1296</v>
      </c>
      <c r="F42" s="4" t="str">
        <f>IF((D42-E42)&lt;0,"↓",IF((D42-E42)&gt;0,"↑",""))</f>
        <v>↑</v>
      </c>
      <c r="G42" s="5">
        <f>ABS(D42-E42)</f>
        <v>68.444444444444343</v>
      </c>
      <c r="H42" s="22">
        <f>ROUND(((D42-E42)/E42)*100,1)</f>
        <v>5.3</v>
      </c>
      <c r="I42" s="16">
        <v>1250</v>
      </c>
      <c r="J42" s="16">
        <v>1250</v>
      </c>
      <c r="K42" s="16">
        <v>1500</v>
      </c>
      <c r="L42" s="16">
        <v>1250</v>
      </c>
      <c r="M42" s="16">
        <v>1270</v>
      </c>
      <c r="N42" s="16">
        <v>1270</v>
      </c>
      <c r="O42" s="16">
        <v>1820</v>
      </c>
      <c r="P42" s="16">
        <v>1400</v>
      </c>
      <c r="Q42" s="16">
        <v>1270</v>
      </c>
    </row>
    <row r="43" spans="1:17" s="17" customFormat="1" ht="19.5" customHeight="1">
      <c r="A43" s="48"/>
      <c r="B43" s="32"/>
      <c r="C43" s="15" t="s">
        <v>71</v>
      </c>
      <c r="D43" s="3"/>
      <c r="E43" s="3"/>
      <c r="F43" s="4"/>
      <c r="G43" s="5"/>
      <c r="H43" s="6"/>
      <c r="I43" s="16"/>
      <c r="J43" s="16"/>
      <c r="K43" s="16"/>
      <c r="L43" s="16"/>
      <c r="M43" s="16"/>
      <c r="N43" s="16"/>
      <c r="O43" s="16" t="s">
        <v>168</v>
      </c>
      <c r="P43" s="16"/>
      <c r="Q43" s="16"/>
    </row>
    <row r="44" spans="1:17" s="17" customFormat="1" ht="19.5" customHeight="1">
      <c r="A44" s="48"/>
      <c r="B44" s="31" t="s">
        <v>40</v>
      </c>
      <c r="C44" s="15" t="s">
        <v>9</v>
      </c>
      <c r="D44" s="3">
        <f>AVERAGE(I44:Q44)</f>
        <v>5315.5555555555557</v>
      </c>
      <c r="E44" s="3">
        <v>4354</v>
      </c>
      <c r="F44" s="4" t="str">
        <f>IF((D44-E44)&lt;0,"↓",IF((D44-E44)&gt;0,"↑",""))</f>
        <v>↑</v>
      </c>
      <c r="G44" s="5">
        <f>ABS(D44-E44)</f>
        <v>961.55555555555566</v>
      </c>
      <c r="H44" s="6">
        <f>ROUND(((D44-E44)/E44)*100,1)</f>
        <v>22.1</v>
      </c>
      <c r="I44" s="16">
        <v>4200</v>
      </c>
      <c r="J44" s="16">
        <v>3450</v>
      </c>
      <c r="K44" s="16">
        <v>5000</v>
      </c>
      <c r="L44" s="16">
        <v>3380</v>
      </c>
      <c r="M44" s="16">
        <v>4050</v>
      </c>
      <c r="N44" s="16">
        <v>4080</v>
      </c>
      <c r="O44" s="16">
        <v>12900</v>
      </c>
      <c r="P44" s="16">
        <v>4480</v>
      </c>
      <c r="Q44" s="16">
        <v>6300</v>
      </c>
    </row>
    <row r="45" spans="1:17" s="17" customFormat="1" ht="19.5" customHeight="1">
      <c r="A45" s="48"/>
      <c r="B45" s="32"/>
      <c r="C45" s="15" t="s">
        <v>71</v>
      </c>
      <c r="D45" s="3"/>
      <c r="E45" s="3"/>
      <c r="F45" s="4"/>
      <c r="G45" s="5"/>
      <c r="H45" s="6"/>
      <c r="I45" s="16"/>
      <c r="J45" s="16"/>
      <c r="K45" s="16"/>
      <c r="L45" s="16"/>
      <c r="M45" s="16"/>
      <c r="N45" s="16"/>
      <c r="O45" s="16" t="s">
        <v>169</v>
      </c>
      <c r="P45" s="16"/>
      <c r="Q45" s="16"/>
    </row>
    <row r="46" spans="1:17" s="17" customFormat="1" ht="19.5" customHeight="1">
      <c r="A46" s="48"/>
      <c r="B46" s="31" t="s">
        <v>41</v>
      </c>
      <c r="C46" s="15" t="s">
        <v>10</v>
      </c>
      <c r="D46" s="3">
        <f>AVERAGE(I46:Q46)</f>
        <v>857.77777777777783</v>
      </c>
      <c r="E46" s="3">
        <v>858</v>
      </c>
      <c r="F46" s="4" t="str">
        <f>IF((D46-E46)&lt;0,"↓",IF((D46-E46)&gt;0,"↑",""))</f>
        <v>↓</v>
      </c>
      <c r="G46" s="5">
        <f>ABS(D46-E46)</f>
        <v>0.22222222222217169</v>
      </c>
      <c r="H46" s="6">
        <f>ROUND(((D46-E46)/E46)*100,1)</f>
        <v>0</v>
      </c>
      <c r="I46" s="16">
        <v>880</v>
      </c>
      <c r="J46" s="16">
        <v>850</v>
      </c>
      <c r="K46" s="16">
        <v>890</v>
      </c>
      <c r="L46" s="16">
        <v>850</v>
      </c>
      <c r="M46" s="16">
        <v>850</v>
      </c>
      <c r="N46" s="16">
        <v>850</v>
      </c>
      <c r="O46" s="16">
        <v>850</v>
      </c>
      <c r="P46" s="16">
        <v>850</v>
      </c>
      <c r="Q46" s="16">
        <v>850</v>
      </c>
    </row>
    <row r="47" spans="1:17" s="17" customFormat="1" ht="19.5" customHeight="1">
      <c r="A47" s="48"/>
      <c r="B47" s="32"/>
      <c r="C47" s="15" t="s">
        <v>71</v>
      </c>
      <c r="D47" s="3"/>
      <c r="E47" s="3"/>
      <c r="F47" s="4"/>
      <c r="G47" s="5"/>
      <c r="H47" s="6"/>
      <c r="I47" s="16"/>
      <c r="J47" s="16"/>
      <c r="K47" s="16"/>
      <c r="L47" s="16"/>
      <c r="M47" s="16"/>
      <c r="N47" s="16"/>
      <c r="O47" s="16"/>
      <c r="P47" s="16"/>
      <c r="Q47" s="16" t="s">
        <v>159</v>
      </c>
    </row>
    <row r="48" spans="1:17" s="17" customFormat="1" ht="19.5" customHeight="1">
      <c r="A48" s="48"/>
      <c r="B48" s="31" t="s">
        <v>42</v>
      </c>
      <c r="C48" s="15" t="s">
        <v>11</v>
      </c>
      <c r="D48" s="3">
        <f>AVERAGE(I48:Q48)</f>
        <v>618.22222222222217</v>
      </c>
      <c r="E48" s="3">
        <v>618</v>
      </c>
      <c r="F48" s="4" t="str">
        <f>IF((D48-E48)&lt;0,"↓",IF((D48-E48)&gt;0,"↑",""))</f>
        <v>↑</v>
      </c>
      <c r="G48" s="5">
        <f>ABS(D48-E48)</f>
        <v>0.22222222222217169</v>
      </c>
      <c r="H48" s="6">
        <f>ROUND(((D48-E48)/E48)*100,1)</f>
        <v>0</v>
      </c>
      <c r="I48" s="16">
        <v>596</v>
      </c>
      <c r="J48" s="16">
        <v>590</v>
      </c>
      <c r="K48" s="16">
        <v>596</v>
      </c>
      <c r="L48" s="16">
        <v>596</v>
      </c>
      <c r="M48" s="16">
        <v>634</v>
      </c>
      <c r="N48" s="16">
        <v>634</v>
      </c>
      <c r="O48" s="16">
        <v>650</v>
      </c>
      <c r="P48" s="16">
        <v>634</v>
      </c>
      <c r="Q48" s="16">
        <v>634</v>
      </c>
    </row>
    <row r="49" spans="1:17" s="17" customFormat="1" ht="19.5" customHeight="1">
      <c r="A49" s="48"/>
      <c r="B49" s="32"/>
      <c r="C49" s="15" t="s">
        <v>71</v>
      </c>
      <c r="D49" s="3"/>
      <c r="E49" s="3"/>
      <c r="F49" s="4"/>
      <c r="G49" s="5"/>
      <c r="H49" s="6"/>
      <c r="I49" s="16"/>
      <c r="J49" s="16" t="s">
        <v>117</v>
      </c>
      <c r="K49" s="16"/>
      <c r="L49" s="16" t="s">
        <v>120</v>
      </c>
      <c r="M49" s="16"/>
      <c r="N49" s="16"/>
      <c r="O49" s="16" t="s">
        <v>170</v>
      </c>
      <c r="P49" s="16"/>
      <c r="Q49" s="16"/>
    </row>
    <row r="50" spans="1:17" s="17" customFormat="1" ht="19.5" customHeight="1">
      <c r="A50" s="48"/>
      <c r="B50" s="31" t="s">
        <v>43</v>
      </c>
      <c r="C50" s="15" t="s">
        <v>12</v>
      </c>
      <c r="D50" s="3">
        <f>AVERAGE(I50:Q50)</f>
        <v>2012.2222222222222</v>
      </c>
      <c r="E50" s="3">
        <v>2064</v>
      </c>
      <c r="F50" s="4" t="str">
        <f>IF((D50-E50)&lt;0,"↓",IF((D50-E50)&gt;0,"↑",""))</f>
        <v>↓</v>
      </c>
      <c r="G50" s="5">
        <f>ABS(D50-E50)</f>
        <v>51.777777777777828</v>
      </c>
      <c r="H50" s="22">
        <f>ROUND(((D50-E50)/E50)*100,1)</f>
        <v>-2.5</v>
      </c>
      <c r="I50" s="16">
        <v>2100</v>
      </c>
      <c r="J50" s="16">
        <v>2180</v>
      </c>
      <c r="K50" s="16">
        <v>2500</v>
      </c>
      <c r="L50" s="16">
        <v>2150</v>
      </c>
      <c r="M50" s="16">
        <v>1890</v>
      </c>
      <c r="N50" s="16">
        <v>1510</v>
      </c>
      <c r="O50" s="16">
        <v>1890</v>
      </c>
      <c r="P50" s="16">
        <v>1890</v>
      </c>
      <c r="Q50" s="16">
        <v>2000</v>
      </c>
    </row>
    <row r="51" spans="1:17" s="17" customFormat="1" ht="19.5" customHeight="1">
      <c r="A51" s="48"/>
      <c r="B51" s="32"/>
      <c r="C51" s="15" t="s">
        <v>71</v>
      </c>
      <c r="D51" s="3"/>
      <c r="E51" s="3"/>
      <c r="F51" s="4"/>
      <c r="G51" s="5"/>
      <c r="H51" s="6"/>
      <c r="I51" s="16" t="s">
        <v>137</v>
      </c>
      <c r="J51" s="16" t="s">
        <v>98</v>
      </c>
      <c r="K51" s="16"/>
      <c r="L51" s="16" t="s">
        <v>101</v>
      </c>
      <c r="M51" s="16" t="s">
        <v>95</v>
      </c>
      <c r="N51" s="16" t="s">
        <v>193</v>
      </c>
      <c r="O51" s="16" t="s">
        <v>149</v>
      </c>
      <c r="P51" s="16"/>
      <c r="Q51" s="16"/>
    </row>
    <row r="52" spans="1:17" s="17" customFormat="1" ht="19.5" customHeight="1">
      <c r="A52" s="48"/>
      <c r="B52" s="31" t="s">
        <v>44</v>
      </c>
      <c r="C52" s="15" t="s">
        <v>45</v>
      </c>
      <c r="D52" s="3">
        <f>AVERAGE(I52:Q52)</f>
        <v>30632.222222222223</v>
      </c>
      <c r="E52" s="3">
        <v>30632</v>
      </c>
      <c r="F52" s="4" t="str">
        <f>IF((D52-E52)&lt;0,"↓",IF((D52-E52)&gt;0,"↑",""))</f>
        <v>↑</v>
      </c>
      <c r="G52" s="5">
        <f>ABS(D52-E52)</f>
        <v>0.22222222222262644</v>
      </c>
      <c r="H52" s="6">
        <f>ROUND(((D52-E52)/E52)*100,1)</f>
        <v>0</v>
      </c>
      <c r="I52" s="16">
        <v>27900</v>
      </c>
      <c r="J52" s="16">
        <v>28500</v>
      </c>
      <c r="K52" s="16">
        <v>28300</v>
      </c>
      <c r="L52" s="16">
        <v>28500</v>
      </c>
      <c r="M52" s="16">
        <v>26900</v>
      </c>
      <c r="N52" s="16">
        <v>26890</v>
      </c>
      <c r="O52" s="16">
        <v>26900</v>
      </c>
      <c r="P52" s="16">
        <v>26900</v>
      </c>
      <c r="Q52" s="16">
        <v>54900</v>
      </c>
    </row>
    <row r="53" spans="1:17" s="17" customFormat="1" ht="19.5" customHeight="1">
      <c r="A53" s="48"/>
      <c r="B53" s="32"/>
      <c r="C53" s="15" t="s">
        <v>71</v>
      </c>
      <c r="D53" s="3"/>
      <c r="E53" s="3"/>
      <c r="F53" s="4"/>
      <c r="G53" s="5"/>
      <c r="H53" s="6"/>
      <c r="I53" s="16"/>
      <c r="J53" s="16"/>
      <c r="K53" s="16"/>
      <c r="L53" s="16"/>
      <c r="M53" s="16"/>
      <c r="N53" s="16"/>
      <c r="O53" s="16"/>
      <c r="P53" s="16"/>
      <c r="Q53" s="16"/>
    </row>
    <row r="54" spans="1:17" s="17" customFormat="1" ht="19.5" customHeight="1">
      <c r="A54" s="48"/>
      <c r="B54" s="31" t="s">
        <v>46</v>
      </c>
      <c r="C54" s="15" t="s">
        <v>13</v>
      </c>
      <c r="D54" s="3">
        <f>AVERAGE(I54:Q54)</f>
        <v>1330</v>
      </c>
      <c r="E54" s="3">
        <v>1342</v>
      </c>
      <c r="F54" s="4" t="str">
        <f>IF((D54-E54)&lt;0,"↓",IF((D54-E54)&gt;0,"↑",""))</f>
        <v>↓</v>
      </c>
      <c r="G54" s="5">
        <f>ABS(D54-E54)</f>
        <v>12</v>
      </c>
      <c r="H54" s="6">
        <f>ROUND(((D54-E54)/E54)*100,1)</f>
        <v>-0.9</v>
      </c>
      <c r="I54" s="16">
        <v>900</v>
      </c>
      <c r="J54" s="16">
        <v>2000</v>
      </c>
      <c r="K54" s="16">
        <v>1450</v>
      </c>
      <c r="L54" s="16">
        <v>2000</v>
      </c>
      <c r="M54" s="16">
        <v>1170</v>
      </c>
      <c r="N54" s="16">
        <v>1170</v>
      </c>
      <c r="O54" s="16">
        <v>880</v>
      </c>
      <c r="P54" s="16">
        <v>1500</v>
      </c>
      <c r="Q54" s="16">
        <v>900</v>
      </c>
    </row>
    <row r="55" spans="1:17" s="17" customFormat="1" ht="19.5" customHeight="1">
      <c r="A55" s="48"/>
      <c r="B55" s="32"/>
      <c r="C55" s="15" t="s">
        <v>71</v>
      </c>
      <c r="D55" s="3"/>
      <c r="E55" s="3"/>
      <c r="F55" s="4"/>
      <c r="G55" s="5"/>
      <c r="H55" s="6"/>
      <c r="I55" s="16" t="s">
        <v>138</v>
      </c>
      <c r="J55" s="16"/>
      <c r="K55" s="16"/>
      <c r="L55" s="16"/>
      <c r="M55" s="16" t="s">
        <v>96</v>
      </c>
      <c r="N55" s="16" t="s">
        <v>110</v>
      </c>
      <c r="O55" s="16" t="s">
        <v>133</v>
      </c>
      <c r="P55" s="16"/>
      <c r="Q55" s="16" t="s">
        <v>129</v>
      </c>
    </row>
    <row r="56" spans="1:17" s="17" customFormat="1" ht="19.5" customHeight="1">
      <c r="A56" s="48"/>
      <c r="B56" s="31" t="s">
        <v>47</v>
      </c>
      <c r="C56" s="15" t="s">
        <v>76</v>
      </c>
      <c r="D56" s="3">
        <f>AVERAGE(I56:Q56)</f>
        <v>13655.555555555555</v>
      </c>
      <c r="E56" s="3">
        <v>13342</v>
      </c>
      <c r="F56" s="4" t="str">
        <f>IF((D56-E56)&lt;0,"↓",IF((D56-E56)&gt;0,"↑",""))</f>
        <v>↑</v>
      </c>
      <c r="G56" s="5">
        <f>ABS(D56-E56)</f>
        <v>313.55555555555475</v>
      </c>
      <c r="H56" s="6">
        <f>ROUND(((D56-E56)/E56)*100,1)</f>
        <v>2.4</v>
      </c>
      <c r="I56" s="16">
        <v>12800</v>
      </c>
      <c r="J56" s="16">
        <v>12800</v>
      </c>
      <c r="K56" s="16">
        <v>13000</v>
      </c>
      <c r="L56" s="16">
        <v>12800</v>
      </c>
      <c r="M56" s="16">
        <v>12300</v>
      </c>
      <c r="N56" s="16">
        <v>12300</v>
      </c>
      <c r="O56" s="16">
        <v>14900</v>
      </c>
      <c r="P56" s="16">
        <v>12300</v>
      </c>
      <c r="Q56" s="16">
        <v>19700</v>
      </c>
    </row>
    <row r="57" spans="1:17" s="17" customFormat="1" ht="19.5" customHeight="1">
      <c r="A57" s="48"/>
      <c r="B57" s="32"/>
      <c r="C57" s="15" t="s">
        <v>71</v>
      </c>
      <c r="D57" s="3"/>
      <c r="E57" s="3"/>
      <c r="F57" s="4"/>
      <c r="G57" s="5"/>
      <c r="H57" s="6"/>
      <c r="I57" s="16" t="s">
        <v>90</v>
      </c>
      <c r="J57" s="16"/>
      <c r="K57" s="16"/>
      <c r="L57" s="16"/>
      <c r="M57" s="16" t="s">
        <v>97</v>
      </c>
      <c r="N57" s="16"/>
      <c r="O57" s="16" t="s">
        <v>171</v>
      </c>
      <c r="P57" s="16"/>
      <c r="Q57" s="16" t="s">
        <v>160</v>
      </c>
    </row>
    <row r="58" spans="1:17" s="17" customFormat="1" ht="19.5" customHeight="1">
      <c r="A58" s="48"/>
      <c r="B58" s="31" t="s">
        <v>48</v>
      </c>
      <c r="C58" s="15" t="s">
        <v>14</v>
      </c>
      <c r="D58" s="3">
        <f>AVERAGE(I58:Q58)</f>
        <v>1097.7777777777778</v>
      </c>
      <c r="E58" s="3">
        <v>1098</v>
      </c>
      <c r="F58" s="4" t="str">
        <f>IF((D58-E58)&lt;0,"↓",IF((D58-E58)&gt;0,"↑",""))</f>
        <v>↓</v>
      </c>
      <c r="G58" s="5">
        <f>ABS(D58-E58)</f>
        <v>0.22222222222217169</v>
      </c>
      <c r="H58" s="6">
        <f>ROUND(((D58-E58)/E58)*100,1)</f>
        <v>0</v>
      </c>
      <c r="I58" s="16">
        <v>1080</v>
      </c>
      <c r="J58" s="16">
        <v>1080</v>
      </c>
      <c r="K58" s="16">
        <v>1150</v>
      </c>
      <c r="L58" s="16">
        <v>1080</v>
      </c>
      <c r="M58" s="16">
        <v>1080</v>
      </c>
      <c r="N58" s="16">
        <v>1070</v>
      </c>
      <c r="O58" s="16">
        <v>1100</v>
      </c>
      <c r="P58" s="16">
        <v>1160</v>
      </c>
      <c r="Q58" s="16">
        <v>1080</v>
      </c>
    </row>
    <row r="59" spans="1:17" s="17" customFormat="1" ht="19.5" customHeight="1">
      <c r="A59" s="49"/>
      <c r="B59" s="32"/>
      <c r="C59" s="15" t="s">
        <v>71</v>
      </c>
      <c r="D59" s="3"/>
      <c r="E59" s="3"/>
      <c r="F59" s="4"/>
      <c r="G59" s="5"/>
      <c r="H59" s="6"/>
      <c r="I59" s="16"/>
      <c r="J59" s="16"/>
      <c r="K59" s="16"/>
      <c r="L59" s="16"/>
      <c r="M59" s="16"/>
      <c r="N59" s="16"/>
      <c r="O59" s="16"/>
      <c r="P59" s="16"/>
      <c r="Q59" s="16"/>
    </row>
    <row r="60" spans="1:17" s="17" customFormat="1" ht="19.5" customHeight="1">
      <c r="A60" s="44" t="s">
        <v>64</v>
      </c>
      <c r="B60" s="31" t="s">
        <v>49</v>
      </c>
      <c r="C60" s="15" t="s">
        <v>59</v>
      </c>
      <c r="D60" s="3">
        <f>AVERAGE(I60:Q60)</f>
        <v>11883.333333333334</v>
      </c>
      <c r="E60" s="3">
        <v>11928</v>
      </c>
      <c r="F60" s="4" t="str">
        <f>IF((D60-E60)&lt;0,"↓",IF((D60-E60)&gt;0,"↑",""))</f>
        <v>↓</v>
      </c>
      <c r="G60" s="5">
        <f>ABS(D60-E60)</f>
        <v>44.66666666666606</v>
      </c>
      <c r="H60" s="22">
        <f>ROUND(((D60-E60)/E60)*100,1)</f>
        <v>-0.4</v>
      </c>
      <c r="I60" s="16">
        <v>10600</v>
      </c>
      <c r="J60" s="16">
        <v>5480</v>
      </c>
      <c r="K60" s="16">
        <v>15000</v>
      </c>
      <c r="L60" s="16">
        <v>5480</v>
      </c>
      <c r="M60" s="16">
        <v>10900</v>
      </c>
      <c r="N60" s="16">
        <v>10890</v>
      </c>
      <c r="O60" s="16">
        <v>16800</v>
      </c>
      <c r="P60" s="16">
        <v>18900</v>
      </c>
      <c r="Q60" s="16">
        <v>12900</v>
      </c>
    </row>
    <row r="61" spans="1:17" s="17" customFormat="1" ht="19.5" customHeight="1">
      <c r="A61" s="45"/>
      <c r="B61" s="32"/>
      <c r="C61" s="15" t="s">
        <v>71</v>
      </c>
      <c r="D61" s="3"/>
      <c r="E61" s="3"/>
      <c r="F61" s="4"/>
      <c r="G61" s="5"/>
      <c r="H61" s="6"/>
      <c r="I61" s="16"/>
      <c r="J61" s="16" t="s">
        <v>112</v>
      </c>
      <c r="K61" s="16" t="s">
        <v>94</v>
      </c>
      <c r="L61" s="16" t="s">
        <v>102</v>
      </c>
      <c r="M61" s="16" t="s">
        <v>126</v>
      </c>
      <c r="N61" s="16" t="s">
        <v>132</v>
      </c>
      <c r="O61" s="16" t="s">
        <v>130</v>
      </c>
      <c r="P61" s="16"/>
      <c r="Q61" s="16"/>
    </row>
    <row r="62" spans="1:17" s="17" customFormat="1" ht="19.5" customHeight="1">
      <c r="A62" s="45"/>
      <c r="B62" s="31" t="s">
        <v>50</v>
      </c>
      <c r="C62" s="15" t="s">
        <v>15</v>
      </c>
      <c r="D62" s="3">
        <f>AVERAGE(I62:Q62)</f>
        <v>8686.6666666666661</v>
      </c>
      <c r="E62" s="3">
        <v>9531</v>
      </c>
      <c r="F62" s="4" t="str">
        <f>IF((D62-E62)&lt;0,"↓",IF((D62-E62)&gt;0,"↑",""))</f>
        <v>↓</v>
      </c>
      <c r="G62" s="5">
        <f>ABS(D62-E62)</f>
        <v>844.33333333333394</v>
      </c>
      <c r="H62" s="22">
        <f>ROUND(((D62-E62)/E62)*100,1)</f>
        <v>-8.9</v>
      </c>
      <c r="I62" s="16">
        <v>6400</v>
      </c>
      <c r="J62" s="16">
        <v>5650</v>
      </c>
      <c r="K62" s="16">
        <v>8800</v>
      </c>
      <c r="L62" s="16">
        <v>5980</v>
      </c>
      <c r="M62" s="16">
        <v>13000</v>
      </c>
      <c r="N62" s="16">
        <v>6500</v>
      </c>
      <c r="O62" s="16">
        <v>13900</v>
      </c>
      <c r="P62" s="16">
        <v>13000</v>
      </c>
      <c r="Q62" s="16">
        <v>4950</v>
      </c>
    </row>
    <row r="63" spans="1:17" s="17" customFormat="1" ht="19.5" customHeight="1">
      <c r="A63" s="45"/>
      <c r="B63" s="32"/>
      <c r="C63" s="15" t="s">
        <v>71</v>
      </c>
      <c r="D63" s="3"/>
      <c r="E63" s="3"/>
      <c r="F63" s="4"/>
      <c r="G63" s="5"/>
      <c r="H63" s="6"/>
      <c r="I63" s="16"/>
      <c r="J63" s="16"/>
      <c r="K63" s="16"/>
      <c r="L63" s="16"/>
      <c r="M63" s="16"/>
      <c r="N63" s="16"/>
      <c r="O63" s="16"/>
      <c r="P63" s="16"/>
      <c r="Q63" s="18" t="s">
        <v>161</v>
      </c>
    </row>
    <row r="64" spans="1:17" s="17" customFormat="1" ht="19.5" customHeight="1">
      <c r="A64" s="45"/>
      <c r="B64" s="31" t="s">
        <v>51</v>
      </c>
      <c r="C64" s="15" t="s">
        <v>16</v>
      </c>
      <c r="D64" s="3">
        <f>AVERAGE(I64:Q64)</f>
        <v>15111.111111111111</v>
      </c>
      <c r="E64" s="3">
        <v>15267</v>
      </c>
      <c r="F64" s="4" t="str">
        <f>IF((D64-E64)&lt;0,"↓",IF((D64-E64)&gt;0,"↑",""))</f>
        <v>↓</v>
      </c>
      <c r="G64" s="5">
        <f>ABS(D64-E64)</f>
        <v>155.88888888888869</v>
      </c>
      <c r="H64" s="6">
        <f>ROUND(((D64-E64)/E64)*100,1)</f>
        <v>-1</v>
      </c>
      <c r="I64" s="16">
        <v>17500</v>
      </c>
      <c r="J64" s="16">
        <v>11800</v>
      </c>
      <c r="K64" s="16">
        <v>17500</v>
      </c>
      <c r="L64" s="16">
        <v>11800</v>
      </c>
      <c r="M64" s="16">
        <v>12900</v>
      </c>
      <c r="N64" s="16">
        <v>14900</v>
      </c>
      <c r="O64" s="16">
        <v>15800</v>
      </c>
      <c r="P64" s="16">
        <v>13900</v>
      </c>
      <c r="Q64" s="16">
        <v>19900</v>
      </c>
    </row>
    <row r="65" spans="1:17" s="17" customFormat="1" ht="24" customHeight="1">
      <c r="A65" s="46"/>
      <c r="B65" s="32"/>
      <c r="C65" s="15" t="s">
        <v>71</v>
      </c>
      <c r="D65" s="3"/>
      <c r="E65" s="3"/>
      <c r="F65" s="4"/>
      <c r="G65" s="5"/>
      <c r="H65" s="6"/>
      <c r="I65" s="16" t="s">
        <v>107</v>
      </c>
      <c r="J65" s="16" t="s">
        <v>123</v>
      </c>
      <c r="K65" s="16"/>
      <c r="L65" s="18" t="s">
        <v>179</v>
      </c>
      <c r="M65" s="16" t="s">
        <v>146</v>
      </c>
      <c r="N65" s="16" t="s">
        <v>148</v>
      </c>
      <c r="O65" s="16"/>
      <c r="P65" s="16" t="s">
        <v>186</v>
      </c>
      <c r="Q65" s="16" t="s">
        <v>162</v>
      </c>
    </row>
    <row r="66" spans="1:17" s="17" customFormat="1" ht="19.5" customHeight="1">
      <c r="A66" s="41" t="s">
        <v>52</v>
      </c>
      <c r="B66" s="31" t="s">
        <v>53</v>
      </c>
      <c r="C66" s="15" t="s">
        <v>18</v>
      </c>
      <c r="D66" s="3">
        <f>AVERAGE(I66:Q66)</f>
        <v>1576.2222222222222</v>
      </c>
      <c r="E66" s="3">
        <v>1589</v>
      </c>
      <c r="F66" s="4" t="s">
        <v>66</v>
      </c>
      <c r="G66" s="5" t="s">
        <v>79</v>
      </c>
      <c r="H66" s="23">
        <f>ROUND(((D66-E66)/E66)*100,1)</f>
        <v>-0.8</v>
      </c>
      <c r="I66" s="16">
        <v>1549</v>
      </c>
      <c r="J66" s="16">
        <v>1578</v>
      </c>
      <c r="K66" s="16">
        <v>1487</v>
      </c>
      <c r="L66" s="16">
        <v>1569</v>
      </c>
      <c r="M66" s="16">
        <v>1629</v>
      </c>
      <c r="N66" s="16">
        <v>1578</v>
      </c>
      <c r="O66" s="16">
        <v>1549</v>
      </c>
      <c r="P66" s="16">
        <v>1598</v>
      </c>
      <c r="Q66" s="16">
        <v>1649</v>
      </c>
    </row>
    <row r="67" spans="1:17" s="17" customFormat="1" ht="19.5" customHeight="1">
      <c r="A67" s="42"/>
      <c r="B67" s="32"/>
      <c r="C67" s="15" t="s">
        <v>71</v>
      </c>
      <c r="D67" s="3"/>
      <c r="E67" s="3"/>
      <c r="F67" s="4"/>
      <c r="G67" s="5"/>
      <c r="H67" s="6"/>
      <c r="I67" s="16" t="s">
        <v>91</v>
      </c>
      <c r="J67" s="18" t="s">
        <v>181</v>
      </c>
      <c r="K67" s="16" t="s">
        <v>113</v>
      </c>
      <c r="L67" s="16" t="s">
        <v>176</v>
      </c>
      <c r="M67" s="16" t="s">
        <v>109</v>
      </c>
      <c r="N67" s="16" t="s">
        <v>100</v>
      </c>
      <c r="O67" s="16" t="s">
        <v>172</v>
      </c>
      <c r="P67" s="16" t="s">
        <v>150</v>
      </c>
      <c r="Q67" s="16"/>
    </row>
    <row r="68" spans="1:17" s="17" customFormat="1" ht="19.5" customHeight="1">
      <c r="A68" s="42"/>
      <c r="B68" s="31" t="s">
        <v>54</v>
      </c>
      <c r="C68" s="15" t="s">
        <v>18</v>
      </c>
      <c r="D68" s="3">
        <f>AVERAGE(I68:Q68)</f>
        <v>1151.3333333333333</v>
      </c>
      <c r="E68" s="3">
        <v>1206</v>
      </c>
      <c r="F68" s="4" t="str">
        <f>IF((D68-E68)&lt;0,"↓",IF((D68-E68)&gt;0,"↑",""))</f>
        <v>↓</v>
      </c>
      <c r="G68" s="5">
        <f>ABS(D68-E68)</f>
        <v>54.666666666666742</v>
      </c>
      <c r="H68" s="6">
        <f>ROUND(((D68-E68)/E68)*100,1)</f>
        <v>-4.5</v>
      </c>
      <c r="I68" s="16">
        <v>1110</v>
      </c>
      <c r="J68" s="16">
        <v>1250</v>
      </c>
      <c r="K68" s="16">
        <v>1140</v>
      </c>
      <c r="L68" s="16">
        <v>1150</v>
      </c>
      <c r="M68" s="16">
        <v>1200</v>
      </c>
      <c r="N68" s="16">
        <v>968</v>
      </c>
      <c r="O68" s="16">
        <v>1259</v>
      </c>
      <c r="P68" s="16">
        <v>1085</v>
      </c>
      <c r="Q68" s="16">
        <v>1200</v>
      </c>
    </row>
    <row r="69" spans="1:17" s="17" customFormat="1" ht="19.5" customHeight="1">
      <c r="A69" s="42"/>
      <c r="B69" s="32"/>
      <c r="C69" s="15" t="s">
        <v>71</v>
      </c>
      <c r="D69" s="3"/>
      <c r="E69" s="3"/>
      <c r="F69" s="4"/>
      <c r="G69" s="5"/>
      <c r="H69" s="6"/>
      <c r="I69" s="16" t="s">
        <v>91</v>
      </c>
      <c r="J69" s="16" t="s">
        <v>182</v>
      </c>
      <c r="K69" s="16" t="s">
        <v>113</v>
      </c>
      <c r="L69" s="16" t="s">
        <v>177</v>
      </c>
      <c r="M69" s="16" t="s">
        <v>109</v>
      </c>
      <c r="N69" s="16" t="s">
        <v>100</v>
      </c>
      <c r="O69" s="16" t="s">
        <v>172</v>
      </c>
      <c r="P69" s="16" t="s">
        <v>150</v>
      </c>
      <c r="Q69" s="16"/>
    </row>
    <row r="70" spans="1:17" s="17" customFormat="1" ht="19.5" customHeight="1">
      <c r="A70" s="42"/>
      <c r="B70" s="31" t="s">
        <v>55</v>
      </c>
      <c r="C70" s="15" t="s">
        <v>18</v>
      </c>
      <c r="D70" s="3">
        <f>AVERAGE(I70:Q70)</f>
        <v>1347.8888888888889</v>
      </c>
      <c r="E70" s="3">
        <v>1328</v>
      </c>
      <c r="F70" s="4" t="s">
        <v>66</v>
      </c>
      <c r="G70" s="5" t="s">
        <v>79</v>
      </c>
      <c r="H70" s="6">
        <f>ROUND(((D70-E70)/E70)*100,1)</f>
        <v>1.5</v>
      </c>
      <c r="I70" s="16">
        <v>1294</v>
      </c>
      <c r="J70" s="16">
        <v>1398</v>
      </c>
      <c r="K70" s="16">
        <v>1247</v>
      </c>
      <c r="L70" s="16">
        <v>1359</v>
      </c>
      <c r="M70" s="16">
        <v>1379</v>
      </c>
      <c r="N70" s="16">
        <v>1358</v>
      </c>
      <c r="O70" s="16">
        <v>1299</v>
      </c>
      <c r="P70" s="16">
        <v>1368</v>
      </c>
      <c r="Q70" s="16">
        <v>1429</v>
      </c>
    </row>
    <row r="71" spans="1:17" s="17" customFormat="1" ht="19.5" customHeight="1">
      <c r="A71" s="42"/>
      <c r="B71" s="32"/>
      <c r="C71" s="15" t="s">
        <v>71</v>
      </c>
      <c r="D71" s="3"/>
      <c r="E71" s="3"/>
      <c r="F71" s="4"/>
      <c r="G71" s="5"/>
      <c r="H71" s="6"/>
      <c r="I71" s="16" t="s">
        <v>91</v>
      </c>
      <c r="J71" s="16" t="s">
        <v>183</v>
      </c>
      <c r="K71" s="16" t="s">
        <v>113</v>
      </c>
      <c r="L71" s="16" t="s">
        <v>176</v>
      </c>
      <c r="M71" s="16" t="s">
        <v>109</v>
      </c>
      <c r="N71" s="16" t="s">
        <v>100</v>
      </c>
      <c r="O71" s="16" t="s">
        <v>172</v>
      </c>
      <c r="P71" s="16" t="s">
        <v>150</v>
      </c>
      <c r="Q71" s="16"/>
    </row>
    <row r="72" spans="1:17" s="17" customFormat="1" ht="19.5" customHeight="1">
      <c r="A72" s="42"/>
      <c r="B72" s="31" t="s">
        <v>56</v>
      </c>
      <c r="C72" s="15" t="s">
        <v>77</v>
      </c>
      <c r="D72" s="3"/>
      <c r="E72" s="3"/>
      <c r="F72" s="4"/>
      <c r="G72" s="5"/>
      <c r="H72" s="6"/>
      <c r="I72" s="16"/>
      <c r="J72" s="16" t="s">
        <v>140</v>
      </c>
      <c r="K72" s="16"/>
      <c r="L72" s="16" t="s">
        <v>127</v>
      </c>
      <c r="M72" s="16"/>
      <c r="N72" s="16"/>
      <c r="O72" s="16">
        <v>803</v>
      </c>
      <c r="P72" s="16"/>
      <c r="Q72" s="16">
        <v>792</v>
      </c>
    </row>
    <row r="73" spans="1:17" s="17" customFormat="1" ht="19.5" customHeight="1">
      <c r="A73" s="43"/>
      <c r="B73" s="32"/>
      <c r="C73" s="15" t="s">
        <v>71</v>
      </c>
      <c r="D73" s="3"/>
      <c r="E73" s="3"/>
      <c r="F73" s="4"/>
      <c r="G73" s="5"/>
      <c r="H73" s="6"/>
      <c r="I73" s="16"/>
      <c r="J73" s="16" t="s">
        <v>184</v>
      </c>
      <c r="K73" s="16"/>
      <c r="L73" s="16" t="s">
        <v>178</v>
      </c>
      <c r="M73" s="16"/>
      <c r="N73" s="16"/>
      <c r="O73" s="16" t="s">
        <v>173</v>
      </c>
      <c r="P73" s="16"/>
      <c r="Q73" s="16" t="s">
        <v>163</v>
      </c>
    </row>
    <row r="74" spans="1:17">
      <c r="O74" s="2"/>
      <c r="P74" s="2"/>
    </row>
    <row r="75" spans="1:17">
      <c r="O75" s="2"/>
      <c r="P75" s="2"/>
    </row>
    <row r="76" spans="1:17">
      <c r="O76" s="2"/>
      <c r="P76" s="2"/>
    </row>
    <row r="77" spans="1:17">
      <c r="O77" s="2"/>
      <c r="P77" s="2"/>
    </row>
    <row r="78" spans="1:17">
      <c r="O78" s="2"/>
      <c r="P78" s="2"/>
    </row>
    <row r="79" spans="1:17">
      <c r="O79" s="2"/>
      <c r="P79" s="2"/>
    </row>
    <row r="80" spans="1:17">
      <c r="O80" s="2"/>
      <c r="P80" s="2"/>
    </row>
    <row r="81" spans="15:16">
      <c r="O81" s="2"/>
      <c r="P81" s="2"/>
    </row>
    <row r="82" spans="15:16">
      <c r="O82" s="2"/>
      <c r="P82" s="2"/>
    </row>
    <row r="83" spans="15:16">
      <c r="O83" s="2"/>
      <c r="P83" s="2"/>
    </row>
    <row r="84" spans="15:16">
      <c r="O84" s="2"/>
      <c r="P84" s="2"/>
    </row>
    <row r="85" spans="15:16">
      <c r="O85" s="2"/>
      <c r="P85" s="2"/>
    </row>
    <row r="86" spans="15:16">
      <c r="O86" s="2"/>
      <c r="P86" s="2"/>
    </row>
    <row r="87" spans="15:16">
      <c r="O87" s="2"/>
      <c r="P87" s="2"/>
    </row>
    <row r="88" spans="15:16">
      <c r="O88" s="2"/>
      <c r="P88" s="2"/>
    </row>
    <row r="89" spans="15:16">
      <c r="O89" s="2"/>
      <c r="P89" s="2"/>
    </row>
    <row r="90" spans="15:16">
      <c r="O90" s="2"/>
      <c r="P90" s="2"/>
    </row>
    <row r="91" spans="15:16">
      <c r="O91" s="2"/>
      <c r="P91" s="2"/>
    </row>
    <row r="92" spans="15:16">
      <c r="O92" s="2"/>
      <c r="P92" s="2"/>
    </row>
    <row r="93" spans="15:16">
      <c r="O93" s="2"/>
      <c r="P93" s="2"/>
    </row>
    <row r="94" spans="15:16">
      <c r="O94" s="2"/>
      <c r="P94" s="2"/>
    </row>
    <row r="95" spans="15:16">
      <c r="O95" s="2"/>
      <c r="P95" s="2"/>
    </row>
    <row r="96" spans="15:16">
      <c r="O96" s="2"/>
      <c r="P96" s="2"/>
    </row>
    <row r="97" spans="15:16">
      <c r="O97" s="2"/>
      <c r="P97" s="2"/>
    </row>
    <row r="98" spans="15:16">
      <c r="O98" s="2"/>
      <c r="P98" s="2"/>
    </row>
    <row r="99" spans="15:16">
      <c r="O99" s="2"/>
      <c r="P99" s="2"/>
    </row>
    <row r="100" spans="15:16">
      <c r="O100" s="2"/>
      <c r="P100" s="2"/>
    </row>
    <row r="101" spans="15:16">
      <c r="O101" s="2"/>
      <c r="P101" s="2"/>
    </row>
    <row r="102" spans="15:16">
      <c r="O102" s="2"/>
      <c r="P102" s="2"/>
    </row>
    <row r="103" spans="15:16">
      <c r="O103" s="2"/>
      <c r="P103" s="2"/>
    </row>
    <row r="104" spans="15:16">
      <c r="O104" s="2"/>
      <c r="P104" s="2"/>
    </row>
    <row r="105" spans="15:16">
      <c r="O105" s="2"/>
      <c r="P105" s="2"/>
    </row>
    <row r="106" spans="15:16">
      <c r="O106" s="2"/>
      <c r="P106" s="2"/>
    </row>
    <row r="107" spans="15:16">
      <c r="O107" s="2"/>
      <c r="P107" s="2"/>
    </row>
    <row r="108" spans="15:16">
      <c r="O108" s="2"/>
      <c r="P108" s="2"/>
    </row>
    <row r="109" spans="15:16">
      <c r="O109" s="2"/>
      <c r="P109" s="2"/>
    </row>
    <row r="110" spans="15:16">
      <c r="O110" s="2"/>
      <c r="P110" s="2"/>
    </row>
    <row r="111" spans="15:16">
      <c r="O111" s="2"/>
      <c r="P111" s="2"/>
    </row>
    <row r="112" spans="15:16">
      <c r="O112" s="2"/>
      <c r="P112" s="2"/>
    </row>
    <row r="113" spans="15:16">
      <c r="O113" s="2"/>
      <c r="P113" s="2"/>
    </row>
    <row r="114" spans="15:16">
      <c r="O114" s="2"/>
      <c r="P114" s="2"/>
    </row>
    <row r="115" spans="15:16">
      <c r="O115" s="2"/>
      <c r="P115" s="2"/>
    </row>
    <row r="116" spans="15:16">
      <c r="O116" s="2"/>
      <c r="P116" s="2"/>
    </row>
    <row r="117" spans="15:16">
      <c r="O117" s="2"/>
      <c r="P117" s="2"/>
    </row>
    <row r="118" spans="15:16">
      <c r="O118" s="2"/>
      <c r="P118" s="2"/>
    </row>
    <row r="119" spans="15:16">
      <c r="O119" s="2"/>
      <c r="P119" s="2"/>
    </row>
    <row r="120" spans="15:16">
      <c r="O120" s="2"/>
      <c r="P120" s="2"/>
    </row>
    <row r="121" spans="15:16">
      <c r="O121" s="2"/>
      <c r="P121" s="2"/>
    </row>
    <row r="122" spans="15:16">
      <c r="O122" s="2"/>
      <c r="P122" s="2"/>
    </row>
    <row r="123" spans="15:16">
      <c r="O123" s="2"/>
      <c r="P123" s="2"/>
    </row>
  </sheetData>
  <mergeCells count="47">
    <mergeCell ref="A1:I1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60:B61"/>
    <mergeCell ref="B58:B59"/>
    <mergeCell ref="B20:B21"/>
    <mergeCell ref="B56:B57"/>
    <mergeCell ref="B54:B55"/>
    <mergeCell ref="B52:B53"/>
    <mergeCell ref="B46:B47"/>
    <mergeCell ref="B50:B51"/>
    <mergeCell ref="B48:B49"/>
    <mergeCell ref="A40:A59"/>
    <mergeCell ref="B40:B41"/>
    <mergeCell ref="B16:B17"/>
    <mergeCell ref="B32:B33"/>
    <mergeCell ref="B14:B15"/>
    <mergeCell ref="B12:B13"/>
    <mergeCell ref="B30:B3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B4:B5"/>
    <mergeCell ref="B6:B7"/>
    <mergeCell ref="B18:B19"/>
    <mergeCell ref="A2:A3"/>
    <mergeCell ref="H2:H3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seogu</cp:lastModifiedBy>
  <cp:lastPrinted>2012-11-16T07:23:20Z</cp:lastPrinted>
  <dcterms:created xsi:type="dcterms:W3CDTF">2009-01-02T08:35:35Z</dcterms:created>
  <dcterms:modified xsi:type="dcterms:W3CDTF">2015-07-30T05:18:57Z</dcterms:modified>
</cp:coreProperties>
</file>