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5" yWindow="5625" windowWidth="18210" windowHeight="7095"/>
  </bookViews>
  <sheets>
    <sheet name="서구" sheetId="1" r:id="rId1"/>
  </sheets>
  <externalReferences>
    <externalReference r:id="rId2"/>
  </externalReferences>
  <definedNames>
    <definedName name="_xlnm.Print_Titles" localSheetId="0">서구!$2:$4</definedName>
  </definedNames>
  <calcPr calcId="124519" fullCalcOnLoad="1"/>
</workbook>
</file>

<file path=xl/calcChain.xml><?xml version="1.0" encoding="utf-8"?>
<calcChain xmlns="http://schemas.openxmlformats.org/spreadsheetml/2006/main">
  <c r="M150" i="1"/>
  <c r="L150"/>
  <c r="M100"/>
  <c r="H24"/>
  <c r="G137"/>
  <c r="F136"/>
  <c r="E137"/>
  <c r="G91"/>
  <c r="Q91"/>
  <c r="F91"/>
  <c r="E91"/>
  <c r="G90"/>
  <c r="P90"/>
  <c r="E90"/>
  <c r="G88"/>
  <c r="Q88"/>
  <c r="E88"/>
  <c r="O88"/>
  <c r="G87"/>
  <c r="E87"/>
  <c r="G80"/>
  <c r="E80"/>
  <c r="E79"/>
  <c r="O79"/>
  <c r="G66"/>
  <c r="E66"/>
  <c r="G62"/>
  <c r="Q62"/>
  <c r="F62"/>
  <c r="E62"/>
  <c r="G61"/>
  <c r="F61"/>
  <c r="P61"/>
  <c r="E61"/>
  <c r="G60"/>
  <c r="G58"/>
  <c r="F60"/>
  <c r="E60"/>
  <c r="O60"/>
  <c r="G59"/>
  <c r="F58"/>
  <c r="E59"/>
  <c r="G50"/>
  <c r="E50"/>
  <c r="G49"/>
  <c r="P49"/>
  <c r="E49"/>
  <c r="G48"/>
  <c r="F48"/>
  <c r="E48"/>
  <c r="O48"/>
  <c r="G47"/>
  <c r="F47"/>
  <c r="P47"/>
  <c r="E47"/>
  <c r="G46"/>
  <c r="E46"/>
  <c r="G26"/>
  <c r="E26"/>
  <c r="G25"/>
  <c r="G24"/>
  <c r="E25"/>
  <c r="G15"/>
  <c r="F14"/>
  <c r="E15"/>
  <c r="T169"/>
  <c r="S169"/>
  <c r="T168"/>
  <c r="T167"/>
  <c r="S168"/>
  <c r="T165"/>
  <c r="S165"/>
  <c r="T164"/>
  <c r="S164"/>
  <c r="T162"/>
  <c r="S162"/>
  <c r="T161"/>
  <c r="S161"/>
  <c r="T159"/>
  <c r="S159"/>
  <c r="T158"/>
  <c r="S158"/>
  <c r="T157"/>
  <c r="S157"/>
  <c r="T156"/>
  <c r="S156"/>
  <c r="T155"/>
  <c r="T154"/>
  <c r="T153"/>
  <c r="S155"/>
  <c r="T152"/>
  <c r="S152"/>
  <c r="T150"/>
  <c r="S150"/>
  <c r="T147"/>
  <c r="S147"/>
  <c r="T146"/>
  <c r="S146"/>
  <c r="T145"/>
  <c r="S145"/>
  <c r="T144"/>
  <c r="S144"/>
  <c r="T143"/>
  <c r="T142"/>
  <c r="S143"/>
  <c r="T141"/>
  <c r="S141"/>
  <c r="T140"/>
  <c r="S140"/>
  <c r="T139"/>
  <c r="S139"/>
  <c r="T138"/>
  <c r="S138"/>
  <c r="T137"/>
  <c r="T136"/>
  <c r="S137"/>
  <c r="T135"/>
  <c r="S135"/>
  <c r="T134"/>
  <c r="S134"/>
  <c r="T133"/>
  <c r="S133"/>
  <c r="T132"/>
  <c r="T131"/>
  <c r="T130"/>
  <c r="S132"/>
  <c r="T129"/>
  <c r="S129"/>
  <c r="T128"/>
  <c r="S128"/>
  <c r="T127"/>
  <c r="S127"/>
  <c r="T126"/>
  <c r="T122"/>
  <c r="T121"/>
  <c r="S126"/>
  <c r="T120"/>
  <c r="S120"/>
  <c r="T119"/>
  <c r="S119"/>
  <c r="T117"/>
  <c r="S117"/>
  <c r="T116"/>
  <c r="S116"/>
  <c r="T113"/>
  <c r="S113"/>
  <c r="T112"/>
  <c r="T111"/>
  <c r="S112"/>
  <c r="S111"/>
  <c r="T110"/>
  <c r="S110"/>
  <c r="T109"/>
  <c r="S109"/>
  <c r="T108"/>
  <c r="S108"/>
  <c r="T107"/>
  <c r="T106"/>
  <c r="S107"/>
  <c r="T105"/>
  <c r="S105"/>
  <c r="T104"/>
  <c r="S104"/>
  <c r="T103"/>
  <c r="S103"/>
  <c r="T102"/>
  <c r="T101"/>
  <c r="S102"/>
  <c r="T94"/>
  <c r="S94"/>
  <c r="T93"/>
  <c r="T92"/>
  <c r="S93"/>
  <c r="T91"/>
  <c r="S91"/>
  <c r="T90"/>
  <c r="T89"/>
  <c r="S90"/>
  <c r="T88"/>
  <c r="S88"/>
  <c r="T87"/>
  <c r="T86"/>
  <c r="S87"/>
  <c r="T84"/>
  <c r="S84"/>
  <c r="T83"/>
  <c r="S83"/>
  <c r="T82"/>
  <c r="S82"/>
  <c r="T81"/>
  <c r="S81"/>
  <c r="T80"/>
  <c r="T79"/>
  <c r="S80"/>
  <c r="T78"/>
  <c r="S78"/>
  <c r="T77"/>
  <c r="S77"/>
  <c r="T76"/>
  <c r="S76"/>
  <c r="T75"/>
  <c r="S75"/>
  <c r="T74"/>
  <c r="S74"/>
  <c r="T73"/>
  <c r="T72"/>
  <c r="S73"/>
  <c r="T71"/>
  <c r="S71"/>
  <c r="T70"/>
  <c r="S70"/>
  <c r="T69"/>
  <c r="S69"/>
  <c r="T68"/>
  <c r="S68"/>
  <c r="T67"/>
  <c r="S67"/>
  <c r="T66"/>
  <c r="T65"/>
  <c r="S66"/>
  <c r="T63"/>
  <c r="S63"/>
  <c r="T62"/>
  <c r="S62"/>
  <c r="T61"/>
  <c r="S61"/>
  <c r="T60"/>
  <c r="S60"/>
  <c r="T59"/>
  <c r="T58"/>
  <c r="T57"/>
  <c r="S59"/>
  <c r="T50"/>
  <c r="S50"/>
  <c r="T49"/>
  <c r="S49"/>
  <c r="T48"/>
  <c r="S48"/>
  <c r="T47"/>
  <c r="S47"/>
  <c r="T46"/>
  <c r="T45"/>
  <c r="T44"/>
  <c r="S46"/>
  <c r="T37"/>
  <c r="S37"/>
  <c r="T36"/>
  <c r="S36"/>
  <c r="T32"/>
  <c r="S32"/>
  <c r="T31"/>
  <c r="S31"/>
  <c r="T30"/>
  <c r="S30"/>
  <c r="T29"/>
  <c r="T28"/>
  <c r="S29"/>
  <c r="T26"/>
  <c r="S26"/>
  <c r="T25"/>
  <c r="S25"/>
  <c r="T23"/>
  <c r="S23"/>
  <c r="T22"/>
  <c r="S22"/>
  <c r="T21"/>
  <c r="S21"/>
  <c r="T20"/>
  <c r="S20"/>
  <c r="T18"/>
  <c r="S18"/>
  <c r="T17"/>
  <c r="S17"/>
  <c r="T16"/>
  <c r="S16"/>
  <c r="T15"/>
  <c r="T14"/>
  <c r="S15"/>
  <c r="M169"/>
  <c r="L169"/>
  <c r="M168"/>
  <c r="M167"/>
  <c r="L168"/>
  <c r="M165"/>
  <c r="L165"/>
  <c r="M164"/>
  <c r="M163"/>
  <c r="L164"/>
  <c r="M162"/>
  <c r="L162"/>
  <c r="M161"/>
  <c r="L161"/>
  <c r="M159"/>
  <c r="L159"/>
  <c r="M158"/>
  <c r="N158"/>
  <c r="L158"/>
  <c r="M157"/>
  <c r="L157"/>
  <c r="M156"/>
  <c r="L156"/>
  <c r="M155"/>
  <c r="M154"/>
  <c r="M153"/>
  <c r="L155"/>
  <c r="M152"/>
  <c r="N152"/>
  <c r="L152"/>
  <c r="M147"/>
  <c r="L147"/>
  <c r="M146"/>
  <c r="L146"/>
  <c r="M145"/>
  <c r="N145"/>
  <c r="L145"/>
  <c r="M144"/>
  <c r="L144"/>
  <c r="M143"/>
  <c r="N143"/>
  <c r="L143"/>
  <c r="M141"/>
  <c r="L141"/>
  <c r="M140"/>
  <c r="L140"/>
  <c r="M139"/>
  <c r="L139"/>
  <c r="M138"/>
  <c r="L138"/>
  <c r="M137"/>
  <c r="L137"/>
  <c r="M135"/>
  <c r="N135"/>
  <c r="L135"/>
  <c r="M134"/>
  <c r="L134"/>
  <c r="M133"/>
  <c r="N133"/>
  <c r="L133"/>
  <c r="M132"/>
  <c r="M131"/>
  <c r="M130"/>
  <c r="L132"/>
  <c r="M129"/>
  <c r="N129"/>
  <c r="L129"/>
  <c r="M128"/>
  <c r="L128"/>
  <c r="M127"/>
  <c r="L127"/>
  <c r="M126"/>
  <c r="M122"/>
  <c r="M121"/>
  <c r="L126"/>
  <c r="M120"/>
  <c r="N120"/>
  <c r="L120"/>
  <c r="M119"/>
  <c r="L119"/>
  <c r="M117"/>
  <c r="N117"/>
  <c r="L117"/>
  <c r="M116"/>
  <c r="L116"/>
  <c r="M113"/>
  <c r="L113"/>
  <c r="M112"/>
  <c r="L112"/>
  <c r="M110"/>
  <c r="L110"/>
  <c r="M109"/>
  <c r="L109"/>
  <c r="M108"/>
  <c r="N108"/>
  <c r="L108"/>
  <c r="M107"/>
  <c r="M106"/>
  <c r="M96"/>
  <c r="L107"/>
  <c r="M105"/>
  <c r="N105"/>
  <c r="L105"/>
  <c r="M104"/>
  <c r="L104"/>
  <c r="M103"/>
  <c r="L103"/>
  <c r="M102"/>
  <c r="L102"/>
  <c r="M94"/>
  <c r="L94"/>
  <c r="M93"/>
  <c r="L93"/>
  <c r="M91"/>
  <c r="N91"/>
  <c r="L91"/>
  <c r="M90"/>
  <c r="L90"/>
  <c r="M88"/>
  <c r="N88"/>
  <c r="N86"/>
  <c r="L88"/>
  <c r="M87"/>
  <c r="L87"/>
  <c r="M84"/>
  <c r="N84"/>
  <c r="L84"/>
  <c r="M83"/>
  <c r="L83"/>
  <c r="M82"/>
  <c r="L82"/>
  <c r="M81"/>
  <c r="L81"/>
  <c r="M80"/>
  <c r="M79"/>
  <c r="L80"/>
  <c r="M78"/>
  <c r="L78"/>
  <c r="M77"/>
  <c r="N77"/>
  <c r="L77"/>
  <c r="M76"/>
  <c r="L76"/>
  <c r="M75"/>
  <c r="L75"/>
  <c r="M74"/>
  <c r="L74"/>
  <c r="M73"/>
  <c r="L73"/>
  <c r="M71"/>
  <c r="L71"/>
  <c r="M70"/>
  <c r="N70"/>
  <c r="L70"/>
  <c r="M69"/>
  <c r="L69"/>
  <c r="M68"/>
  <c r="L68"/>
  <c r="M67"/>
  <c r="L67"/>
  <c r="M66"/>
  <c r="M65"/>
  <c r="L66"/>
  <c r="M63"/>
  <c r="L63"/>
  <c r="M62"/>
  <c r="N62"/>
  <c r="L62"/>
  <c r="M61"/>
  <c r="L61"/>
  <c r="M60"/>
  <c r="L60"/>
  <c r="M59"/>
  <c r="M58"/>
  <c r="M57"/>
  <c r="L59"/>
  <c r="M50"/>
  <c r="L50"/>
  <c r="M49"/>
  <c r="L49"/>
  <c r="M48"/>
  <c r="N48"/>
  <c r="L48"/>
  <c r="M47"/>
  <c r="L47"/>
  <c r="M46"/>
  <c r="M45"/>
  <c r="M44"/>
  <c r="L46"/>
  <c r="M37"/>
  <c r="L37"/>
  <c r="M36"/>
  <c r="L36"/>
  <c r="M32"/>
  <c r="L32"/>
  <c r="M31"/>
  <c r="L31"/>
  <c r="M30"/>
  <c r="L30"/>
  <c r="M29"/>
  <c r="M28"/>
  <c r="L29"/>
  <c r="M26"/>
  <c r="L26"/>
  <c r="M25"/>
  <c r="N25"/>
  <c r="L25"/>
  <c r="M23"/>
  <c r="L23"/>
  <c r="M22"/>
  <c r="N22"/>
  <c r="N19"/>
  <c r="L22"/>
  <c r="M21"/>
  <c r="L21"/>
  <c r="M20"/>
  <c r="L20"/>
  <c r="M18"/>
  <c r="L18"/>
  <c r="M17"/>
  <c r="N17"/>
  <c r="L17"/>
  <c r="M16"/>
  <c r="L16"/>
  <c r="M15"/>
  <c r="N15"/>
  <c r="N14"/>
  <c r="L15"/>
  <c r="K169"/>
  <c r="K168"/>
  <c r="K165"/>
  <c r="K164"/>
  <c r="K162"/>
  <c r="K161"/>
  <c r="K159"/>
  <c r="K158"/>
  <c r="K157"/>
  <c r="K156"/>
  <c r="K155"/>
  <c r="K154"/>
  <c r="K153"/>
  <c r="K152"/>
  <c r="K150"/>
  <c r="K147"/>
  <c r="K146"/>
  <c r="K145"/>
  <c r="K144"/>
  <c r="K143"/>
  <c r="K141"/>
  <c r="K140"/>
  <c r="K139"/>
  <c r="K138"/>
  <c r="K137"/>
  <c r="Q137"/>
  <c r="K135"/>
  <c r="K134"/>
  <c r="K133"/>
  <c r="K132"/>
  <c r="K131"/>
  <c r="K130"/>
  <c r="K129"/>
  <c r="K128"/>
  <c r="K127"/>
  <c r="K126"/>
  <c r="K120"/>
  <c r="K119"/>
  <c r="K117"/>
  <c r="K116"/>
  <c r="K113"/>
  <c r="K112"/>
  <c r="K111"/>
  <c r="K110"/>
  <c r="K109"/>
  <c r="K108"/>
  <c r="K107"/>
  <c r="K105"/>
  <c r="K104"/>
  <c r="K103"/>
  <c r="K102"/>
  <c r="K101"/>
  <c r="K94"/>
  <c r="K93"/>
  <c r="K92"/>
  <c r="K91"/>
  <c r="K90"/>
  <c r="K88"/>
  <c r="K87"/>
  <c r="O87"/>
  <c r="K84"/>
  <c r="K83"/>
  <c r="K82"/>
  <c r="K81"/>
  <c r="K80"/>
  <c r="K78"/>
  <c r="K77"/>
  <c r="K76"/>
  <c r="K75"/>
  <c r="K74"/>
  <c r="K72"/>
  <c r="K73"/>
  <c r="K71"/>
  <c r="K70"/>
  <c r="K69"/>
  <c r="K68"/>
  <c r="K67"/>
  <c r="K66"/>
  <c r="K63"/>
  <c r="K62"/>
  <c r="K61"/>
  <c r="K60"/>
  <c r="K59"/>
  <c r="Q59"/>
  <c r="K50"/>
  <c r="K49"/>
  <c r="O49"/>
  <c r="K48"/>
  <c r="K47"/>
  <c r="K46"/>
  <c r="K37"/>
  <c r="K36"/>
  <c r="K32"/>
  <c r="K31"/>
  <c r="K30"/>
  <c r="K29"/>
  <c r="K26"/>
  <c r="O26"/>
  <c r="K25"/>
  <c r="K23"/>
  <c r="K22"/>
  <c r="K21"/>
  <c r="K19"/>
  <c r="K20"/>
  <c r="K18"/>
  <c r="K17"/>
  <c r="K16"/>
  <c r="K14"/>
  <c r="K15"/>
  <c r="I169"/>
  <c r="N169"/>
  <c r="I168"/>
  <c r="I165"/>
  <c r="I163"/>
  <c r="R163"/>
  <c r="I164"/>
  <c r="I162"/>
  <c r="R162"/>
  <c r="I161"/>
  <c r="I159"/>
  <c r="I158"/>
  <c r="I157"/>
  <c r="N157"/>
  <c r="I156"/>
  <c r="I155"/>
  <c r="R155"/>
  <c r="I152"/>
  <c r="I150"/>
  <c r="I147"/>
  <c r="I146"/>
  <c r="N146"/>
  <c r="I145"/>
  <c r="I144"/>
  <c r="R144"/>
  <c r="I143"/>
  <c r="I141"/>
  <c r="I140"/>
  <c r="I139"/>
  <c r="N139"/>
  <c r="I138"/>
  <c r="I137"/>
  <c r="I136"/>
  <c r="I135"/>
  <c r="I134"/>
  <c r="R134"/>
  <c r="I133"/>
  <c r="I132"/>
  <c r="I129"/>
  <c r="I128"/>
  <c r="R128"/>
  <c r="I127"/>
  <c r="I126"/>
  <c r="N126"/>
  <c r="N122"/>
  <c r="I120"/>
  <c r="I119"/>
  <c r="I118"/>
  <c r="I117"/>
  <c r="I116"/>
  <c r="R116"/>
  <c r="I113"/>
  <c r="I112"/>
  <c r="I111"/>
  <c r="I110"/>
  <c r="I109"/>
  <c r="N109"/>
  <c r="I108"/>
  <c r="I107"/>
  <c r="N107"/>
  <c r="I105"/>
  <c r="I104"/>
  <c r="I103"/>
  <c r="I102"/>
  <c r="R102"/>
  <c r="I94"/>
  <c r="I93"/>
  <c r="I92"/>
  <c r="R92"/>
  <c r="I91"/>
  <c r="I90"/>
  <c r="I89"/>
  <c r="I88"/>
  <c r="I87"/>
  <c r="I84"/>
  <c r="I83"/>
  <c r="R83"/>
  <c r="I82"/>
  <c r="I81"/>
  <c r="I80"/>
  <c r="I78"/>
  <c r="R78"/>
  <c r="I77"/>
  <c r="I76"/>
  <c r="R76"/>
  <c r="I75"/>
  <c r="I74"/>
  <c r="I72"/>
  <c r="I73"/>
  <c r="I71"/>
  <c r="R71"/>
  <c r="I70"/>
  <c r="I69"/>
  <c r="R69"/>
  <c r="I68"/>
  <c r="I67"/>
  <c r="N67"/>
  <c r="I66"/>
  <c r="I63"/>
  <c r="R63"/>
  <c r="I62"/>
  <c r="I61"/>
  <c r="R61"/>
  <c r="I60"/>
  <c r="I59"/>
  <c r="N59"/>
  <c r="N58"/>
  <c r="N57"/>
  <c r="I50"/>
  <c r="I49"/>
  <c r="R49"/>
  <c r="I48"/>
  <c r="I47"/>
  <c r="I45"/>
  <c r="I46"/>
  <c r="I37"/>
  <c r="N37"/>
  <c r="I36"/>
  <c r="I32"/>
  <c r="N32"/>
  <c r="I31"/>
  <c r="I30"/>
  <c r="N30"/>
  <c r="I29"/>
  <c r="I26"/>
  <c r="R26"/>
  <c r="I25"/>
  <c r="I23"/>
  <c r="I22"/>
  <c r="I21"/>
  <c r="R21"/>
  <c r="I20"/>
  <c r="I18"/>
  <c r="R18"/>
  <c r="I17"/>
  <c r="I16"/>
  <c r="R16"/>
  <c r="I15"/>
  <c r="J169"/>
  <c r="J167"/>
  <c r="J168"/>
  <c r="J165"/>
  <c r="J163"/>
  <c r="J164"/>
  <c r="J162"/>
  <c r="J160"/>
  <c r="J161"/>
  <c r="J159"/>
  <c r="J158"/>
  <c r="J157"/>
  <c r="J156"/>
  <c r="J155"/>
  <c r="J152"/>
  <c r="J150"/>
  <c r="J147"/>
  <c r="J146"/>
  <c r="J145"/>
  <c r="J144"/>
  <c r="J142"/>
  <c r="J143"/>
  <c r="J141"/>
  <c r="J140"/>
  <c r="J139"/>
  <c r="J138"/>
  <c r="J137"/>
  <c r="J136"/>
  <c r="J135"/>
  <c r="J134"/>
  <c r="J133"/>
  <c r="J132"/>
  <c r="J131"/>
  <c r="J130"/>
  <c r="J121"/>
  <c r="J129"/>
  <c r="J128"/>
  <c r="J127"/>
  <c r="J126"/>
  <c r="J120"/>
  <c r="J119"/>
  <c r="J118"/>
  <c r="J117"/>
  <c r="J116"/>
  <c r="J113"/>
  <c r="J112"/>
  <c r="J110"/>
  <c r="J109"/>
  <c r="J108"/>
  <c r="J107"/>
  <c r="J105"/>
  <c r="J104"/>
  <c r="J103"/>
  <c r="J102"/>
  <c r="J94"/>
  <c r="J93"/>
  <c r="J91"/>
  <c r="J90"/>
  <c r="J89"/>
  <c r="J88"/>
  <c r="J87"/>
  <c r="J86"/>
  <c r="J84"/>
  <c r="J83"/>
  <c r="J82"/>
  <c r="J81"/>
  <c r="J80"/>
  <c r="J78"/>
  <c r="J77"/>
  <c r="J76"/>
  <c r="J75"/>
  <c r="J74"/>
  <c r="J72"/>
  <c r="J73"/>
  <c r="J71"/>
  <c r="J70"/>
  <c r="J69"/>
  <c r="J68"/>
  <c r="J67"/>
  <c r="J66"/>
  <c r="J63"/>
  <c r="J62"/>
  <c r="J61"/>
  <c r="J60"/>
  <c r="J59"/>
  <c r="J50"/>
  <c r="J49"/>
  <c r="J48"/>
  <c r="J47"/>
  <c r="J46"/>
  <c r="J37"/>
  <c r="J36"/>
  <c r="J32"/>
  <c r="J31"/>
  <c r="J30"/>
  <c r="J29"/>
  <c r="J26"/>
  <c r="J24"/>
  <c r="J13"/>
  <c r="J25"/>
  <c r="J23"/>
  <c r="J22"/>
  <c r="J21"/>
  <c r="J19"/>
  <c r="J20"/>
  <c r="J18"/>
  <c r="J17"/>
  <c r="J16"/>
  <c r="J15"/>
  <c r="H169"/>
  <c r="H167"/>
  <c r="H168"/>
  <c r="H165"/>
  <c r="H163"/>
  <c r="H164"/>
  <c r="H162"/>
  <c r="H161"/>
  <c r="H159"/>
  <c r="H158"/>
  <c r="H157"/>
  <c r="H156"/>
  <c r="H155"/>
  <c r="H152"/>
  <c r="H150"/>
  <c r="H147"/>
  <c r="H146"/>
  <c r="H145"/>
  <c r="H144"/>
  <c r="H142"/>
  <c r="H143"/>
  <c r="H141"/>
  <c r="H140"/>
  <c r="H139"/>
  <c r="H138"/>
  <c r="H137"/>
  <c r="H135"/>
  <c r="H134"/>
  <c r="H133"/>
  <c r="H132"/>
  <c r="H131"/>
  <c r="H130"/>
  <c r="H121"/>
  <c r="H129"/>
  <c r="H128"/>
  <c r="H127"/>
  <c r="H126"/>
  <c r="H120"/>
  <c r="H119"/>
  <c r="H117"/>
  <c r="H116"/>
  <c r="H113"/>
  <c r="H112"/>
  <c r="H111"/>
  <c r="H110"/>
  <c r="H109"/>
  <c r="H108"/>
  <c r="H107"/>
  <c r="H105"/>
  <c r="H104"/>
  <c r="H103"/>
  <c r="H102"/>
  <c r="H94"/>
  <c r="H93"/>
  <c r="H92"/>
  <c r="H91"/>
  <c r="H90"/>
  <c r="H88"/>
  <c r="H87"/>
  <c r="H86"/>
  <c r="H84"/>
  <c r="H83"/>
  <c r="H82"/>
  <c r="H81"/>
  <c r="H79"/>
  <c r="H80"/>
  <c r="H78"/>
  <c r="H77"/>
  <c r="H76"/>
  <c r="H75"/>
  <c r="H74"/>
  <c r="H73"/>
  <c r="H71"/>
  <c r="H70"/>
  <c r="H69"/>
  <c r="H68"/>
  <c r="H67"/>
  <c r="H66"/>
  <c r="H63"/>
  <c r="H62"/>
  <c r="H61"/>
  <c r="H60"/>
  <c r="H59"/>
  <c r="H50"/>
  <c r="H49"/>
  <c r="H48"/>
  <c r="H47"/>
  <c r="H45"/>
  <c r="H44"/>
  <c r="H46"/>
  <c r="H37"/>
  <c r="H36"/>
  <c r="H32"/>
  <c r="H31"/>
  <c r="H30"/>
  <c r="H29"/>
  <c r="H26"/>
  <c r="H13"/>
  <c r="H25"/>
  <c r="H23"/>
  <c r="H22"/>
  <c r="H21"/>
  <c r="H19"/>
  <c r="H20"/>
  <c r="H18"/>
  <c r="H17"/>
  <c r="H16"/>
  <c r="H14"/>
  <c r="H15"/>
  <c r="N16"/>
  <c r="N18"/>
  <c r="R135"/>
  <c r="L101"/>
  <c r="N104"/>
  <c r="F142"/>
  <c r="G142"/>
  <c r="E142"/>
  <c r="I142"/>
  <c r="R142"/>
  <c r="K142"/>
  <c r="L142"/>
  <c r="M142"/>
  <c r="J122"/>
  <c r="N128"/>
  <c r="R129"/>
  <c r="P137"/>
  <c r="E136"/>
  <c r="O91"/>
  <c r="G86"/>
  <c r="G79"/>
  <c r="P66"/>
  <c r="O62"/>
  <c r="Q60"/>
  <c r="E58"/>
  <c r="Q48"/>
  <c r="G45"/>
  <c r="P46"/>
  <c r="E45"/>
  <c r="E24"/>
  <c r="Q15"/>
  <c r="R91"/>
  <c r="L89"/>
  <c r="M86"/>
  <c r="P87"/>
  <c r="R80"/>
  <c r="L65"/>
  <c r="H65"/>
  <c r="S58"/>
  <c r="S57"/>
  <c r="H58"/>
  <c r="H57"/>
  <c r="P59"/>
  <c r="K45"/>
  <c r="K44"/>
  <c r="Q46"/>
  <c r="L28"/>
  <c r="L24"/>
  <c r="L19"/>
  <c r="L14"/>
  <c r="L9"/>
  <c r="R84"/>
  <c r="N33"/>
  <c r="Q66"/>
  <c r="E65"/>
  <c r="P60"/>
  <c r="P62"/>
  <c r="J28"/>
  <c r="P26"/>
  <c r="M19"/>
  <c r="E14"/>
  <c r="Q169"/>
  <c r="P169"/>
  <c r="O169"/>
  <c r="R169"/>
  <c r="Q168"/>
  <c r="P168"/>
  <c r="O168"/>
  <c r="K167"/>
  <c r="R168"/>
  <c r="L167"/>
  <c r="G167"/>
  <c r="Q167"/>
  <c r="F167"/>
  <c r="P167"/>
  <c r="E167"/>
  <c r="O167"/>
  <c r="T166"/>
  <c r="Q166"/>
  <c r="P166"/>
  <c r="O166"/>
  <c r="M166"/>
  <c r="K166"/>
  <c r="N166"/>
  <c r="I166"/>
  <c r="R166"/>
  <c r="Q165"/>
  <c r="P165"/>
  <c r="O165"/>
  <c r="Q164"/>
  <c r="P164"/>
  <c r="O164"/>
  <c r="R164"/>
  <c r="L163"/>
  <c r="G163"/>
  <c r="Q163"/>
  <c r="F163"/>
  <c r="P163"/>
  <c r="E163"/>
  <c r="O163"/>
  <c r="Q162"/>
  <c r="P162"/>
  <c r="O162"/>
  <c r="T160"/>
  <c r="Q161"/>
  <c r="P161"/>
  <c r="O161"/>
  <c r="N161"/>
  <c r="S160"/>
  <c r="L160"/>
  <c r="H160"/>
  <c r="G160"/>
  <c r="Q160"/>
  <c r="F160"/>
  <c r="P160"/>
  <c r="E160"/>
  <c r="O160"/>
  <c r="Q159"/>
  <c r="P159"/>
  <c r="O159"/>
  <c r="R159"/>
  <c r="Q158"/>
  <c r="P158"/>
  <c r="O158"/>
  <c r="R158"/>
  <c r="Q157"/>
  <c r="P157"/>
  <c r="O157"/>
  <c r="R157"/>
  <c r="Q156"/>
  <c r="P156"/>
  <c r="O156"/>
  <c r="N156"/>
  <c r="Q155"/>
  <c r="P155"/>
  <c r="O155"/>
  <c r="S154"/>
  <c r="S153"/>
  <c r="L154"/>
  <c r="J154"/>
  <c r="H154"/>
  <c r="G154"/>
  <c r="Q154"/>
  <c r="F154"/>
  <c r="P154"/>
  <c r="E154"/>
  <c r="O154"/>
  <c r="L153"/>
  <c r="J153"/>
  <c r="H153"/>
  <c r="G153"/>
  <c r="Q153"/>
  <c r="F153"/>
  <c r="P153"/>
  <c r="E153"/>
  <c r="O153"/>
  <c r="Q152"/>
  <c r="P152"/>
  <c r="O152"/>
  <c r="R152"/>
  <c r="T151"/>
  <c r="Q151"/>
  <c r="P151"/>
  <c r="O151"/>
  <c r="M151"/>
  <c r="K151"/>
  <c r="I151"/>
  <c r="R151"/>
  <c r="Q150"/>
  <c r="P150"/>
  <c r="O150"/>
  <c r="T149"/>
  <c r="Q149"/>
  <c r="P149"/>
  <c r="O149"/>
  <c r="M149"/>
  <c r="K149"/>
  <c r="I149"/>
  <c r="R149"/>
  <c r="T148"/>
  <c r="Q148"/>
  <c r="P148"/>
  <c r="O148"/>
  <c r="M148"/>
  <c r="K148"/>
  <c r="I148"/>
  <c r="R148"/>
  <c r="Q147"/>
  <c r="P147"/>
  <c r="O147"/>
  <c r="R147"/>
  <c r="Q146"/>
  <c r="P146"/>
  <c r="O146"/>
  <c r="Q145"/>
  <c r="P145"/>
  <c r="O145"/>
  <c r="R145"/>
  <c r="Q144"/>
  <c r="P144"/>
  <c r="O144"/>
  <c r="Q143"/>
  <c r="P143"/>
  <c r="O143"/>
  <c r="S142"/>
  <c r="Q142"/>
  <c r="P142"/>
  <c r="O142"/>
  <c r="Q141"/>
  <c r="P141"/>
  <c r="O141"/>
  <c r="R141"/>
  <c r="Q140"/>
  <c r="P140"/>
  <c r="O140"/>
  <c r="N140"/>
  <c r="Q139"/>
  <c r="P139"/>
  <c r="O139"/>
  <c r="R139"/>
  <c r="Q138"/>
  <c r="P138"/>
  <c r="O138"/>
  <c r="M136"/>
  <c r="O137"/>
  <c r="R137"/>
  <c r="S136"/>
  <c r="L136"/>
  <c r="L100"/>
  <c r="G136"/>
  <c r="Q135"/>
  <c r="P135"/>
  <c r="O135"/>
  <c r="Q134"/>
  <c r="P134"/>
  <c r="O134"/>
  <c r="Q133"/>
  <c r="P133"/>
  <c r="O133"/>
  <c r="Q132"/>
  <c r="P132"/>
  <c r="O132"/>
  <c r="R132"/>
  <c r="S131"/>
  <c r="S130"/>
  <c r="L131"/>
  <c r="G131"/>
  <c r="Q131"/>
  <c r="F131"/>
  <c r="P131"/>
  <c r="E131"/>
  <c r="O131"/>
  <c r="L130"/>
  <c r="G130"/>
  <c r="Q130"/>
  <c r="F130"/>
  <c r="P130"/>
  <c r="E130"/>
  <c r="O130"/>
  <c r="Q129"/>
  <c r="P129"/>
  <c r="O129"/>
  <c r="Q128"/>
  <c r="P128"/>
  <c r="O128"/>
  <c r="Q127"/>
  <c r="P127"/>
  <c r="O127"/>
  <c r="Q126"/>
  <c r="P126"/>
  <c r="O126"/>
  <c r="T125"/>
  <c r="Q125"/>
  <c r="P125"/>
  <c r="O125"/>
  <c r="M125"/>
  <c r="K125"/>
  <c r="N125"/>
  <c r="R125"/>
  <c r="T124"/>
  <c r="Q124"/>
  <c r="P124"/>
  <c r="O124"/>
  <c r="M124"/>
  <c r="K124"/>
  <c r="R124"/>
  <c r="T123"/>
  <c r="Q123"/>
  <c r="P123"/>
  <c r="O123"/>
  <c r="M123"/>
  <c r="K123"/>
  <c r="R123"/>
  <c r="S122"/>
  <c r="L122"/>
  <c r="L121"/>
  <c r="H122"/>
  <c r="G122"/>
  <c r="Q122"/>
  <c r="F122"/>
  <c r="P122"/>
  <c r="E122"/>
  <c r="O122"/>
  <c r="F121"/>
  <c r="P121"/>
  <c r="Q120"/>
  <c r="P120"/>
  <c r="O120"/>
  <c r="R120"/>
  <c r="Q119"/>
  <c r="P119"/>
  <c r="O119"/>
  <c r="L118"/>
  <c r="L96"/>
  <c r="L95"/>
  <c r="G118"/>
  <c r="Q118"/>
  <c r="F118"/>
  <c r="P118"/>
  <c r="E118"/>
  <c r="O118"/>
  <c r="Q117"/>
  <c r="P117"/>
  <c r="O117"/>
  <c r="R117"/>
  <c r="Q116"/>
  <c r="P116"/>
  <c r="O116"/>
  <c r="T115"/>
  <c r="Q115"/>
  <c r="P115"/>
  <c r="O115"/>
  <c r="M115"/>
  <c r="K115"/>
  <c r="I115"/>
  <c r="N115"/>
  <c r="T114"/>
  <c r="Q114"/>
  <c r="P114"/>
  <c r="O114"/>
  <c r="M114"/>
  <c r="K114"/>
  <c r="I114"/>
  <c r="Q113"/>
  <c r="P113"/>
  <c r="O113"/>
  <c r="R113"/>
  <c r="Q112"/>
  <c r="P112"/>
  <c r="O112"/>
  <c r="L111"/>
  <c r="J111"/>
  <c r="G111"/>
  <c r="Q111"/>
  <c r="F111"/>
  <c r="P111"/>
  <c r="E111"/>
  <c r="O111"/>
  <c r="Q110"/>
  <c r="P110"/>
  <c r="O110"/>
  <c r="R110"/>
  <c r="Q109"/>
  <c r="P109"/>
  <c r="O109"/>
  <c r="Q108"/>
  <c r="P108"/>
  <c r="O108"/>
  <c r="R108"/>
  <c r="Q107"/>
  <c r="P107"/>
  <c r="O107"/>
  <c r="L106"/>
  <c r="J106"/>
  <c r="G106"/>
  <c r="Q106"/>
  <c r="F106"/>
  <c r="P106"/>
  <c r="E106"/>
  <c r="O106"/>
  <c r="Q105"/>
  <c r="P105"/>
  <c r="O105"/>
  <c r="R105"/>
  <c r="Q104"/>
  <c r="P104"/>
  <c r="O104"/>
  <c r="R104"/>
  <c r="Q103"/>
  <c r="P103"/>
  <c r="O103"/>
  <c r="R103"/>
  <c r="Q102"/>
  <c r="P102"/>
  <c r="O102"/>
  <c r="J101"/>
  <c r="J96"/>
  <c r="G101"/>
  <c r="Q101"/>
  <c r="F101"/>
  <c r="P101"/>
  <c r="E101"/>
  <c r="O101"/>
  <c r="R99"/>
  <c r="Q99"/>
  <c r="P99"/>
  <c r="O99"/>
  <c r="N99"/>
  <c r="R98"/>
  <c r="Q98"/>
  <c r="P98"/>
  <c r="O98"/>
  <c r="N98"/>
  <c r="R97"/>
  <c r="Q97"/>
  <c r="P97"/>
  <c r="O97"/>
  <c r="N97"/>
  <c r="Q94"/>
  <c r="P94"/>
  <c r="O94"/>
  <c r="M92"/>
  <c r="Q93"/>
  <c r="P93"/>
  <c r="O93"/>
  <c r="S92"/>
  <c r="L92"/>
  <c r="J92"/>
  <c r="G92"/>
  <c r="Q92"/>
  <c r="F92"/>
  <c r="P92"/>
  <c r="E92"/>
  <c r="O92"/>
  <c r="P91"/>
  <c r="S89"/>
  <c r="H89"/>
  <c r="S86"/>
  <c r="F86"/>
  <c r="Q85"/>
  <c r="P85"/>
  <c r="O85"/>
  <c r="M85"/>
  <c r="K85"/>
  <c r="I85"/>
  <c r="Q84"/>
  <c r="P84"/>
  <c r="O84"/>
  <c r="Q83"/>
  <c r="P83"/>
  <c r="O83"/>
  <c r="Q82"/>
  <c r="P82"/>
  <c r="O82"/>
  <c r="Q81"/>
  <c r="P81"/>
  <c r="O81"/>
  <c r="Q80"/>
  <c r="S79"/>
  <c r="K79"/>
  <c r="F79"/>
  <c r="Q78"/>
  <c r="P78"/>
  <c r="O78"/>
  <c r="Q77"/>
  <c r="P77"/>
  <c r="O77"/>
  <c r="R77"/>
  <c r="Q76"/>
  <c r="P76"/>
  <c r="O76"/>
  <c r="Q75"/>
  <c r="P75"/>
  <c r="O75"/>
  <c r="R75"/>
  <c r="Q74"/>
  <c r="P74"/>
  <c r="O74"/>
  <c r="Q73"/>
  <c r="P73"/>
  <c r="O73"/>
  <c r="G72"/>
  <c r="Q72"/>
  <c r="F72"/>
  <c r="P72"/>
  <c r="E72"/>
  <c r="O72"/>
  <c r="Q71"/>
  <c r="P71"/>
  <c r="O71"/>
  <c r="Q70"/>
  <c r="P70"/>
  <c r="O70"/>
  <c r="R70"/>
  <c r="Q69"/>
  <c r="P69"/>
  <c r="O69"/>
  <c r="Q68"/>
  <c r="P68"/>
  <c r="O68"/>
  <c r="Q67"/>
  <c r="P67"/>
  <c r="O67"/>
  <c r="J65"/>
  <c r="T64"/>
  <c r="Q64"/>
  <c r="P64"/>
  <c r="O64"/>
  <c r="M64"/>
  <c r="K64"/>
  <c r="I64"/>
  <c r="N64"/>
  <c r="Q63"/>
  <c r="P63"/>
  <c r="O63"/>
  <c r="Q61"/>
  <c r="O61"/>
  <c r="R59"/>
  <c r="I58"/>
  <c r="I57"/>
  <c r="T56"/>
  <c r="Q56"/>
  <c r="P56"/>
  <c r="O56"/>
  <c r="M56"/>
  <c r="K56"/>
  <c r="I56"/>
  <c r="R56"/>
  <c r="T55"/>
  <c r="Q55"/>
  <c r="P55"/>
  <c r="O55"/>
  <c r="M55"/>
  <c r="K55"/>
  <c r="I55"/>
  <c r="R55"/>
  <c r="T54"/>
  <c r="Q54"/>
  <c r="P54"/>
  <c r="O54"/>
  <c r="M54"/>
  <c r="K54"/>
  <c r="N54"/>
  <c r="I54"/>
  <c r="R54"/>
  <c r="T53"/>
  <c r="T51"/>
  <c r="Q53"/>
  <c r="P53"/>
  <c r="O53"/>
  <c r="M53"/>
  <c r="K53"/>
  <c r="I53"/>
  <c r="R53"/>
  <c r="T52"/>
  <c r="Q52"/>
  <c r="P52"/>
  <c r="O52"/>
  <c r="M52"/>
  <c r="K52"/>
  <c r="I52"/>
  <c r="R52"/>
  <c r="S51"/>
  <c r="L51"/>
  <c r="J51"/>
  <c r="H51"/>
  <c r="G51"/>
  <c r="Q51"/>
  <c r="F51"/>
  <c r="P51"/>
  <c r="E51"/>
  <c r="O51"/>
  <c r="Q50"/>
  <c r="P50"/>
  <c r="R50"/>
  <c r="Q49"/>
  <c r="N49"/>
  <c r="P48"/>
  <c r="Q47"/>
  <c r="O47"/>
  <c r="R46"/>
  <c r="L45"/>
  <c r="L44"/>
  <c r="J45"/>
  <c r="J44"/>
  <c r="T43"/>
  <c r="Q43"/>
  <c r="P43"/>
  <c r="O43"/>
  <c r="M43"/>
  <c r="K43"/>
  <c r="I43"/>
  <c r="R43"/>
  <c r="T42"/>
  <c r="Q42"/>
  <c r="P42"/>
  <c r="O42"/>
  <c r="M42"/>
  <c r="K42"/>
  <c r="I42"/>
  <c r="R42"/>
  <c r="T41"/>
  <c r="Q41"/>
  <c r="P41"/>
  <c r="O41"/>
  <c r="M41"/>
  <c r="K41"/>
  <c r="N41"/>
  <c r="I41"/>
  <c r="R41"/>
  <c r="T40"/>
  <c r="Q40"/>
  <c r="P40"/>
  <c r="O40"/>
  <c r="M40"/>
  <c r="K40"/>
  <c r="I40"/>
  <c r="T39"/>
  <c r="Q39"/>
  <c r="P39"/>
  <c r="O39"/>
  <c r="M39"/>
  <c r="K39"/>
  <c r="I39"/>
  <c r="R39"/>
  <c r="T38"/>
  <c r="Q38"/>
  <c r="P38"/>
  <c r="O38"/>
  <c r="M38"/>
  <c r="K38"/>
  <c r="I38"/>
  <c r="Q37"/>
  <c r="P37"/>
  <c r="O37"/>
  <c r="Q36"/>
  <c r="P36"/>
  <c r="O36"/>
  <c r="T35"/>
  <c r="Q35"/>
  <c r="P35"/>
  <c r="O35"/>
  <c r="M35"/>
  <c r="K35"/>
  <c r="N35"/>
  <c r="I35"/>
  <c r="R35"/>
  <c r="T34"/>
  <c r="Q34"/>
  <c r="P34"/>
  <c r="O34"/>
  <c r="M34"/>
  <c r="K34"/>
  <c r="I34"/>
  <c r="T33"/>
  <c r="Q33"/>
  <c r="P33"/>
  <c r="O33"/>
  <c r="M33"/>
  <c r="K33"/>
  <c r="I33"/>
  <c r="R33"/>
  <c r="Q32"/>
  <c r="P32"/>
  <c r="O32"/>
  <c r="Q31"/>
  <c r="P31"/>
  <c r="O31"/>
  <c r="R31"/>
  <c r="Q30"/>
  <c r="P30"/>
  <c r="O30"/>
  <c r="Q29"/>
  <c r="P29"/>
  <c r="O29"/>
  <c r="S28"/>
  <c r="H28"/>
  <c r="G28"/>
  <c r="Q28"/>
  <c r="F28"/>
  <c r="P28"/>
  <c r="E28"/>
  <c r="O28"/>
  <c r="T27"/>
  <c r="T24"/>
  <c r="Q27"/>
  <c r="P27"/>
  <c r="O27"/>
  <c r="M27"/>
  <c r="M24"/>
  <c r="K27"/>
  <c r="I27"/>
  <c r="R27"/>
  <c r="Q26"/>
  <c r="S24"/>
  <c r="F24"/>
  <c r="Q23"/>
  <c r="P23"/>
  <c r="O23"/>
  <c r="Q22"/>
  <c r="P22"/>
  <c r="O22"/>
  <c r="R22"/>
  <c r="Q21"/>
  <c r="P21"/>
  <c r="O21"/>
  <c r="Q20"/>
  <c r="P20"/>
  <c r="O20"/>
  <c r="G19"/>
  <c r="Q19"/>
  <c r="F19"/>
  <c r="P19"/>
  <c r="E19"/>
  <c r="O19"/>
  <c r="Q18"/>
  <c r="P18"/>
  <c r="O18"/>
  <c r="Q17"/>
  <c r="P17"/>
  <c r="O17"/>
  <c r="Q16"/>
  <c r="P16"/>
  <c r="O16"/>
  <c r="J14"/>
  <c r="G14"/>
  <c r="R12"/>
  <c r="Q12"/>
  <c r="P12"/>
  <c r="O12"/>
  <c r="N12"/>
  <c r="R11"/>
  <c r="Q11"/>
  <c r="P11"/>
  <c r="O11"/>
  <c r="R10"/>
  <c r="Q10"/>
  <c r="P10"/>
  <c r="O10"/>
  <c r="N21"/>
  <c r="N61"/>
  <c r="N63"/>
  <c r="P80"/>
  <c r="E86"/>
  <c r="L86"/>
  <c r="I86"/>
  <c r="M89"/>
  <c r="N50"/>
  <c r="N20"/>
  <c r="N23"/>
  <c r="N26"/>
  <c r="N31"/>
  <c r="N36"/>
  <c r="N46"/>
  <c r="R48"/>
  <c r="N47"/>
  <c r="N60"/>
  <c r="L58"/>
  <c r="L57"/>
  <c r="J58"/>
  <c r="N68"/>
  <c r="K65"/>
  <c r="O65"/>
  <c r="R66"/>
  <c r="H72"/>
  <c r="N75"/>
  <c r="L72"/>
  <c r="M72"/>
  <c r="N73"/>
  <c r="J79"/>
  <c r="L79"/>
  <c r="S19"/>
  <c r="N69"/>
  <c r="N78"/>
  <c r="N74"/>
  <c r="S14"/>
  <c r="S72"/>
  <c r="S45"/>
  <c r="S44"/>
  <c r="T19"/>
  <c r="N66"/>
  <c r="G65"/>
  <c r="Q65"/>
  <c r="E89"/>
  <c r="N27"/>
  <c r="R88"/>
  <c r="R29"/>
  <c r="I28"/>
  <c r="M14"/>
  <c r="M51"/>
  <c r="R74"/>
  <c r="O90"/>
  <c r="R94"/>
  <c r="M101"/>
  <c r="M111"/>
  <c r="R23"/>
  <c r="K28"/>
  <c r="R28"/>
  <c r="N39"/>
  <c r="N43"/>
  <c r="O50"/>
  <c r="N52"/>
  <c r="N56"/>
  <c r="R60"/>
  <c r="R62"/>
  <c r="O66"/>
  <c r="R68"/>
  <c r="R73"/>
  <c r="P79"/>
  <c r="R81"/>
  <c r="R82"/>
  <c r="N83"/>
  <c r="R87"/>
  <c r="K89"/>
  <c r="Q90"/>
  <c r="N94"/>
  <c r="M118"/>
  <c r="N123"/>
  <c r="N144"/>
  <c r="M160"/>
  <c r="R15"/>
  <c r="R17"/>
  <c r="P25"/>
  <c r="R32"/>
  <c r="R34"/>
  <c r="N34"/>
  <c r="R36"/>
  <c r="R38"/>
  <c r="N38"/>
  <c r="R40"/>
  <c r="N40"/>
  <c r="R20"/>
  <c r="R25"/>
  <c r="I14"/>
  <c r="O15"/>
  <c r="I24"/>
  <c r="O25"/>
  <c r="N42"/>
  <c r="I51"/>
  <c r="R51"/>
  <c r="K51"/>
  <c r="N53"/>
  <c r="N55"/>
  <c r="N82"/>
  <c r="N87"/>
  <c r="N90"/>
  <c r="F96"/>
  <c r="N103"/>
  <c r="K106"/>
  <c r="N110"/>
  <c r="N113"/>
  <c r="K118"/>
  <c r="E121"/>
  <c r="O121"/>
  <c r="G121"/>
  <c r="Q121"/>
  <c r="K122"/>
  <c r="N124"/>
  <c r="N132"/>
  <c r="N137"/>
  <c r="N141"/>
  <c r="N147"/>
  <c r="N155"/>
  <c r="N159"/>
  <c r="K160"/>
  <c r="K163"/>
  <c r="N81"/>
  <c r="P88"/>
  <c r="N51"/>
  <c r="S101"/>
  <c r="S167"/>
  <c r="I167"/>
  <c r="R167"/>
  <c r="S163"/>
  <c r="R165"/>
  <c r="N165"/>
  <c r="R161"/>
  <c r="R156"/>
  <c r="R150"/>
  <c r="R143"/>
  <c r="H136"/>
  <c r="R140"/>
  <c r="N138"/>
  <c r="R138"/>
  <c r="R133"/>
  <c r="I131"/>
  <c r="I130"/>
  <c r="N127"/>
  <c r="R127"/>
  <c r="I122"/>
  <c r="R126"/>
  <c r="S118"/>
  <c r="T118"/>
  <c r="N119"/>
  <c r="H118"/>
  <c r="N112"/>
  <c r="R112"/>
  <c r="S106"/>
  <c r="S96"/>
  <c r="H106"/>
  <c r="I106"/>
  <c r="R106"/>
  <c r="H101"/>
  <c r="N102"/>
  <c r="L13"/>
  <c r="S65"/>
  <c r="F45"/>
  <c r="P45"/>
  <c r="R64"/>
  <c r="P96"/>
  <c r="N151"/>
  <c r="I79"/>
  <c r="R79"/>
  <c r="R85"/>
  <c r="G96"/>
  <c r="R114"/>
  <c r="Q96"/>
  <c r="L3"/>
  <c r="R45"/>
  <c r="I44"/>
  <c r="R111"/>
  <c r="O14"/>
  <c r="F57"/>
  <c r="N142"/>
  <c r="L4"/>
  <c r="H96"/>
  <c r="N118"/>
  <c r="H100"/>
  <c r="H4"/>
  <c r="N89"/>
  <c r="R89"/>
  <c r="M9"/>
  <c r="N24"/>
  <c r="J100"/>
  <c r="J4"/>
  <c r="Q79"/>
  <c r="N148"/>
  <c r="I101"/>
  <c r="R107"/>
  <c r="R109"/>
  <c r="N116"/>
  <c r="R119"/>
  <c r="R146"/>
  <c r="N168"/>
  <c r="N167"/>
  <c r="N162"/>
  <c r="N160"/>
  <c r="I160"/>
  <c r="R160"/>
  <c r="N149"/>
  <c r="N134"/>
  <c r="N93"/>
  <c r="N92"/>
  <c r="N80"/>
  <c r="K24"/>
  <c r="I19"/>
  <c r="R19"/>
  <c r="R30"/>
  <c r="N164"/>
  <c r="G100"/>
  <c r="G95"/>
  <c r="E96"/>
  <c r="O96"/>
  <c r="R93"/>
  <c r="R90"/>
  <c r="Q87"/>
  <c r="K86"/>
  <c r="R67"/>
  <c r="R37"/>
  <c r="G89"/>
  <c r="I65"/>
  <c r="R65"/>
  <c r="N76"/>
  <c r="N71"/>
  <c r="N65"/>
  <c r="N29"/>
  <c r="Q25"/>
  <c r="R47"/>
  <c r="N85"/>
  <c r="N114"/>
  <c r="K136"/>
  <c r="O136"/>
  <c r="I154"/>
  <c r="K58"/>
  <c r="E100"/>
  <c r="E13"/>
  <c r="E4"/>
  <c r="P14"/>
  <c r="G44"/>
  <c r="Q45"/>
  <c r="G9"/>
  <c r="E57"/>
  <c r="E95"/>
  <c r="G13"/>
  <c r="G4"/>
  <c r="Q24"/>
  <c r="O45"/>
  <c r="E44"/>
  <c r="E9"/>
  <c r="Q86"/>
  <c r="F100"/>
  <c r="F44"/>
  <c r="P44"/>
  <c r="G57"/>
  <c r="O59"/>
  <c r="P24"/>
  <c r="Q14"/>
  <c r="P15"/>
  <c r="O80"/>
  <c r="O46"/>
  <c r="F89"/>
  <c r="P89"/>
  <c r="F65"/>
  <c r="F13"/>
  <c r="Q44"/>
  <c r="O44"/>
  <c r="J9"/>
  <c r="R44"/>
  <c r="T13"/>
  <c r="R72"/>
  <c r="R115"/>
  <c r="T9"/>
  <c r="T96"/>
  <c r="T100"/>
  <c r="T163"/>
  <c r="L8"/>
  <c r="L7"/>
  <c r="R131"/>
  <c r="R122"/>
  <c r="R118"/>
  <c r="K96"/>
  <c r="R14"/>
  <c r="S9"/>
  <c r="S8"/>
  <c r="S7"/>
  <c r="M13"/>
  <c r="H9"/>
  <c r="S13"/>
  <c r="S121"/>
  <c r="S100"/>
  <c r="S95"/>
  <c r="T8"/>
  <c r="T3"/>
  <c r="S3"/>
  <c r="M8"/>
  <c r="M3"/>
  <c r="N136"/>
  <c r="N131"/>
  <c r="N130"/>
  <c r="N163"/>
  <c r="N79"/>
  <c r="O89"/>
  <c r="N72"/>
  <c r="N45"/>
  <c r="N44"/>
  <c r="K121"/>
  <c r="N121"/>
  <c r="N101"/>
  <c r="N106"/>
  <c r="N111"/>
  <c r="O24"/>
  <c r="Q89"/>
  <c r="N154"/>
  <c r="N153"/>
  <c r="O86"/>
  <c r="N28"/>
  <c r="I121"/>
  <c r="R130"/>
  <c r="J8"/>
  <c r="J3"/>
  <c r="J57"/>
  <c r="H8"/>
  <c r="H3"/>
  <c r="K57"/>
  <c r="R58"/>
  <c r="R86"/>
  <c r="P86"/>
  <c r="R101"/>
  <c r="I96"/>
  <c r="H95"/>
  <c r="P136"/>
  <c r="R136"/>
  <c r="P58"/>
  <c r="K9"/>
  <c r="I100"/>
  <c r="I13"/>
  <c r="J95"/>
  <c r="R154"/>
  <c r="I153"/>
  <c r="R153"/>
  <c r="K13"/>
  <c r="R24"/>
  <c r="H7"/>
  <c r="J7"/>
  <c r="N13"/>
  <c r="P65"/>
  <c r="Q57"/>
  <c r="O58"/>
  <c r="Q136"/>
  <c r="Q58"/>
  <c r="K100"/>
  <c r="K95"/>
  <c r="P57"/>
  <c r="I9"/>
  <c r="F4"/>
  <c r="P13"/>
  <c r="F95"/>
  <c r="P100"/>
  <c r="E3"/>
  <c r="E8"/>
  <c r="E7"/>
  <c r="O9"/>
  <c r="G8"/>
  <c r="G7"/>
  <c r="G3"/>
  <c r="F9"/>
  <c r="Q9"/>
  <c r="T4"/>
  <c r="R121"/>
  <c r="N9"/>
  <c r="S4"/>
  <c r="T95"/>
  <c r="T7"/>
  <c r="N96"/>
  <c r="N3"/>
  <c r="O95"/>
  <c r="P95"/>
  <c r="Q95"/>
  <c r="O57"/>
  <c r="R57"/>
  <c r="R100"/>
  <c r="R9"/>
  <c r="I8"/>
  <c r="I3"/>
  <c r="Q100"/>
  <c r="O100"/>
  <c r="Q13"/>
  <c r="K4"/>
  <c r="O13"/>
  <c r="I4"/>
  <c r="R4"/>
  <c r="R13"/>
  <c r="K3"/>
  <c r="O3"/>
  <c r="K8"/>
  <c r="I95"/>
  <c r="R96"/>
  <c r="Q8"/>
  <c r="F8"/>
  <c r="F3"/>
  <c r="P3"/>
  <c r="P9"/>
  <c r="R95"/>
  <c r="Q4"/>
  <c r="O4"/>
  <c r="R3"/>
  <c r="P4"/>
  <c r="O8"/>
  <c r="K7"/>
  <c r="I7"/>
  <c r="R8"/>
  <c r="N8"/>
  <c r="Q3"/>
  <c r="F7"/>
  <c r="P7"/>
  <c r="P8"/>
  <c r="R7"/>
  <c r="O7"/>
  <c r="Q7"/>
  <c r="M95"/>
  <c r="M4"/>
  <c r="N150"/>
  <c r="N100"/>
  <c r="N4"/>
  <c r="M7"/>
  <c r="N7"/>
  <c r="N95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<sst xmlns="http://schemas.openxmlformats.org/spreadsheetml/2006/main" count="224" uniqueCount="110">
  <si>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</si>
  <si>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</si>
  <si>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</si>
  <si>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</si>
  <si>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</si>
  <si>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</si>
  <si>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</si>
  <si>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</si>
  <si>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</si>
  <si>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</si>
  <si>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</si>
  <si>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</si>
  <si>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</si>
  <si>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</si>
  <si>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</si>
  <si>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</si>
  <si>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</si>
  <si>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</si>
  <si>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</si>
  <si>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</si>
  <si>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</si>
  <si>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</si>
  <si>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</si>
  <si>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</si>
  <si>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</si>
  <si>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</si>
  <si>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</si>
  <si>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</si>
  <si>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</si>
  <si>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</si>
  <si>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</si>
  <si>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</si>
  <si>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</si>
  <si>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</si>
  <si>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</si>
  <si>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</si>
  <si>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</si>
  <si>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</si>
  <si>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</si>
  <si>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</si>
  <si>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</si>
  <si>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</si>
  <si>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</si>
  <si>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</si>
  <si>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</si>
  <si>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</si>
  <si>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</si>
  <si>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</si>
  <si>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</si>
  <si>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</si>
  <si>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</si>
  <si>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</si>
  <si>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</si>
  <si>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</si>
  <si>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</si>
  <si>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</si>
  <si>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</si>
  <si>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</si>
  <si>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</si>
  <si>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</si>
  <si>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</si>
  <si>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</si>
  <si>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</si>
  <si>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</si>
  <si>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</si>
  <si>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</si>
  <si>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</si>
  <si>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</si>
  <si>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</si>
  <si>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</si>
  <si>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</si>
  <si>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</si>
  <si>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</si>
  <si>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</si>
  <si>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</si>
  <si>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</si>
  <si>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</si>
  <si>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</si>
  <si>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</si>
  <si>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</si>
  <si>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</si>
  <si>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</si>
  <si>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</si>
  <si>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</si>
  <si>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</si>
  <si>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</si>
  <si>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</si>
  <si>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</si>
  <si>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</si>
  <si>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</si>
  <si>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</si>
  <si>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</si>
  <si>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</si>
  <si>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</si>
  <si>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</si>
  <si>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</si>
  <si>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</si>
  <si>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</si>
  <si>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</si>
  <si>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</si>
  <si>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</si>
  <si>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</si>
  <si>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</si>
  <si>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</si>
  <si>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</si>
  <si>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</si>
  <si>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</si>
  <si>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</si>
  <si>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</si>
  <si>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4월분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</si>
</sst>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5" borderId="19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9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9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29" xfId="0" applyFont="1" applyFill="1" applyBorder="1" applyAlignment="1">
      <alignment horizontal="center" vertical="center" textRotation="255"/>
    </xf>
    <xf numFmtId="0" fontId="4" fillId="5" borderId="39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1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22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1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6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>
        <row r="8">
          <cell r="F8">
            <v>211453000000</v>
          </cell>
          <cell r="G8">
            <v>64142000000</v>
          </cell>
          <cell r="I8">
            <v>9728348240</v>
          </cell>
          <cell r="J8">
            <v>39087299120</v>
          </cell>
          <cell r="K8">
            <v>9763304340</v>
          </cell>
          <cell r="L8">
            <v>38901150530</v>
          </cell>
          <cell r="M8">
            <v>0</v>
          </cell>
          <cell r="N8">
            <v>0</v>
          </cell>
          <cell r="S8">
            <v>74767690</v>
          </cell>
          <cell r="T8">
            <v>115014280</v>
          </cell>
        </row>
        <row r="9">
          <cell r="I9">
            <v>2640191640</v>
          </cell>
          <cell r="J9">
            <v>10185355220</v>
          </cell>
          <cell r="K9">
            <v>2645842320</v>
          </cell>
          <cell r="L9">
            <v>10164864170</v>
          </cell>
          <cell r="M9">
            <v>0</v>
          </cell>
          <cell r="N9">
            <v>0</v>
          </cell>
          <cell r="S9">
            <v>4196450</v>
          </cell>
          <cell r="T9">
            <v>12971720</v>
          </cell>
        </row>
        <row r="10">
          <cell r="I10">
            <v>6165870</v>
          </cell>
          <cell r="J10">
            <v>23996670</v>
          </cell>
          <cell r="K10">
            <v>6165870</v>
          </cell>
          <cell r="L10">
            <v>23996670</v>
          </cell>
          <cell r="M10">
            <v>0</v>
          </cell>
          <cell r="N10">
            <v>0</v>
          </cell>
          <cell r="S10">
            <v>0</v>
          </cell>
          <cell r="T10">
            <v>0</v>
          </cell>
        </row>
        <row r="11">
          <cell r="I11">
            <v>70437450</v>
          </cell>
          <cell r="J11">
            <v>225537640</v>
          </cell>
          <cell r="K11">
            <v>70437450</v>
          </cell>
          <cell r="L11">
            <v>225537640</v>
          </cell>
          <cell r="M11">
            <v>0</v>
          </cell>
          <cell r="N11">
            <v>0</v>
          </cell>
          <cell r="S11">
            <v>0</v>
          </cell>
          <cell r="T11">
            <v>690640</v>
          </cell>
        </row>
        <row r="12">
          <cell r="I12">
            <v>80800</v>
          </cell>
          <cell r="J12">
            <v>2069720</v>
          </cell>
          <cell r="K12">
            <v>80800</v>
          </cell>
          <cell r="L12">
            <v>2069720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I14">
            <v>9770080</v>
          </cell>
          <cell r="J14">
            <v>241553530</v>
          </cell>
          <cell r="K14">
            <v>9770080</v>
          </cell>
          <cell r="L14">
            <v>241553530</v>
          </cell>
          <cell r="M14">
            <v>0</v>
          </cell>
          <cell r="N14">
            <v>0</v>
          </cell>
          <cell r="S14">
            <v>0</v>
          </cell>
          <cell r="T14">
            <v>0</v>
          </cell>
        </row>
        <row r="20">
          <cell r="F20">
            <v>1086000000</v>
          </cell>
          <cell r="G20">
            <v>26000000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50000</v>
          </cell>
          <cell r="J21">
            <v>50000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1774000</v>
          </cell>
          <cell r="K22">
            <v>51500</v>
          </cell>
          <cell r="L22">
            <v>1465000</v>
          </cell>
          <cell r="M22">
            <v>0</v>
          </cell>
          <cell r="N22">
            <v>0</v>
          </cell>
          <cell r="S22">
            <v>0</v>
          </cell>
          <cell r="T22">
            <v>0</v>
          </cell>
        </row>
        <row r="25">
          <cell r="F25">
            <v>54889000000</v>
          </cell>
          <cell r="G25">
            <v>28874000000</v>
          </cell>
          <cell r="I25">
            <v>112490540</v>
          </cell>
          <cell r="J25">
            <v>1652499940</v>
          </cell>
          <cell r="K25">
            <v>23894370</v>
          </cell>
          <cell r="L25">
            <v>132688670</v>
          </cell>
          <cell r="M25">
            <v>0</v>
          </cell>
          <cell r="N25">
            <v>0</v>
          </cell>
          <cell r="S25">
            <v>430620</v>
          </cell>
          <cell r="T25">
            <v>2137690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481971330</v>
          </cell>
          <cell r="J26">
            <v>1341518050</v>
          </cell>
          <cell r="K26">
            <v>369979410</v>
          </cell>
          <cell r="L26">
            <v>833878140</v>
          </cell>
          <cell r="M26">
            <v>0</v>
          </cell>
          <cell r="N26">
            <v>0</v>
          </cell>
          <cell r="S26">
            <v>206630</v>
          </cell>
          <cell r="T26">
            <v>206630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18959532830</v>
          </cell>
          <cell r="J27">
            <v>21629526120</v>
          </cell>
          <cell r="K27">
            <v>18984534120</v>
          </cell>
          <cell r="L27">
            <v>21472008020</v>
          </cell>
          <cell r="M27">
            <v>0</v>
          </cell>
          <cell r="N27">
            <v>0</v>
          </cell>
          <cell r="S27">
            <v>1832560</v>
          </cell>
          <cell r="T27">
            <v>1832560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1232379410</v>
          </cell>
          <cell r="J28">
            <v>6976990700</v>
          </cell>
          <cell r="K28">
            <v>1211203210</v>
          </cell>
          <cell r="L28">
            <v>6888989840</v>
          </cell>
          <cell r="M28">
            <v>0</v>
          </cell>
          <cell r="N28">
            <v>0</v>
          </cell>
          <cell r="S28">
            <v>47915930</v>
          </cell>
          <cell r="T28">
            <v>54672630</v>
          </cell>
        </row>
        <row r="30">
          <cell r="T30">
            <v>0</v>
          </cell>
        </row>
        <row r="31">
          <cell r="F31">
            <v>27153000000</v>
          </cell>
          <cell r="G31">
            <v>6148000000</v>
          </cell>
          <cell r="I31">
            <v>28428310</v>
          </cell>
          <cell r="J31">
            <v>9119844540</v>
          </cell>
          <cell r="K31">
            <v>-11091620</v>
          </cell>
          <cell r="L31">
            <v>9042464340</v>
          </cell>
          <cell r="M31">
            <v>0</v>
          </cell>
          <cell r="N31">
            <v>0</v>
          </cell>
          <cell r="S31">
            <v>54633950</v>
          </cell>
          <cell r="T31">
            <v>126795820</v>
          </cell>
        </row>
        <row r="32">
          <cell r="I32">
            <v>0</v>
          </cell>
          <cell r="J32">
            <v>2648890</v>
          </cell>
          <cell r="K32">
            <v>0</v>
          </cell>
          <cell r="L32">
            <v>2648890</v>
          </cell>
          <cell r="M32">
            <v>0</v>
          </cell>
          <cell r="N32">
            <v>0</v>
          </cell>
          <cell r="S32">
            <v>0</v>
          </cell>
          <cell r="T32">
            <v>12750</v>
          </cell>
        </row>
        <row r="33">
          <cell r="I33">
            <v>0</v>
          </cell>
          <cell r="J33">
            <v>13100750</v>
          </cell>
          <cell r="K33">
            <v>0</v>
          </cell>
          <cell r="L33">
            <v>13100750</v>
          </cell>
          <cell r="M33">
            <v>0</v>
          </cell>
          <cell r="N33">
            <v>0</v>
          </cell>
          <cell r="S33">
            <v>0</v>
          </cell>
          <cell r="T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  <cell r="T34">
            <v>0</v>
          </cell>
        </row>
        <row r="35"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S35">
            <v>0</v>
          </cell>
        </row>
        <row r="38">
          <cell r="F38">
            <v>6978000000</v>
          </cell>
          <cell r="G38">
            <v>2324000000</v>
          </cell>
          <cell r="I38">
            <v>608492550</v>
          </cell>
          <cell r="J38">
            <v>1842376230</v>
          </cell>
          <cell r="K38">
            <v>608180210</v>
          </cell>
          <cell r="L38">
            <v>1841340630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39">
          <cell r="F39">
            <v>8081000000</v>
          </cell>
          <cell r="G39">
            <v>22000000</v>
          </cell>
          <cell r="I39">
            <v>18891170</v>
          </cell>
          <cell r="J39">
            <v>26367900</v>
          </cell>
          <cell r="K39">
            <v>18871220</v>
          </cell>
          <cell r="L39">
            <v>25602730</v>
          </cell>
          <cell r="M39">
            <v>0</v>
          </cell>
          <cell r="N39">
            <v>0</v>
          </cell>
          <cell r="S39">
            <v>0</v>
          </cell>
          <cell r="T39">
            <v>0</v>
          </cell>
        </row>
        <row r="41">
          <cell r="F41">
            <v>39375000000</v>
          </cell>
          <cell r="G41">
            <v>9110000000</v>
          </cell>
          <cell r="I41">
            <v>1233014430</v>
          </cell>
          <cell r="J41">
            <v>7352588310</v>
          </cell>
          <cell r="K41">
            <v>1224902930</v>
          </cell>
          <cell r="L41">
            <v>7310576090</v>
          </cell>
          <cell r="M41">
            <v>0</v>
          </cell>
          <cell r="N41">
            <v>0</v>
          </cell>
          <cell r="S41">
            <v>30612530</v>
          </cell>
          <cell r="T41">
            <v>55845970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S42">
            <v>0</v>
          </cell>
          <cell r="T42">
            <v>0</v>
          </cell>
        </row>
        <row r="45">
          <cell r="F45">
            <v>1439000000</v>
          </cell>
          <cell r="G45">
            <v>1439000000</v>
          </cell>
          <cell r="I45">
            <v>-37595980</v>
          </cell>
          <cell r="J45">
            <v>1186184670</v>
          </cell>
          <cell r="K45">
            <v>-20941880</v>
          </cell>
          <cell r="L45">
            <v>1025269290</v>
          </cell>
          <cell r="M45">
            <v>0</v>
          </cell>
          <cell r="N45">
            <v>0</v>
          </cell>
          <cell r="S45">
            <v>77074690</v>
          </cell>
          <cell r="T45">
            <v>78960710</v>
          </cell>
        </row>
        <row r="46">
          <cell r="F46">
            <v>11876000000</v>
          </cell>
          <cell r="G46">
            <v>3799336000</v>
          </cell>
          <cell r="I46">
            <v>1304162830</v>
          </cell>
          <cell r="J46">
            <v>5375207780</v>
          </cell>
          <cell r="K46">
            <v>1302914830</v>
          </cell>
          <cell r="L46">
            <v>5375234780</v>
          </cell>
          <cell r="M46">
            <v>0</v>
          </cell>
          <cell r="N46">
            <v>0</v>
          </cell>
          <cell r="S46">
            <v>4303520</v>
          </cell>
          <cell r="T46">
            <v>10645470</v>
          </cell>
        </row>
        <row r="48">
          <cell r="F48">
            <v>1477000000</v>
          </cell>
          <cell r="G48">
            <v>0</v>
          </cell>
          <cell r="I48">
            <v>28139250</v>
          </cell>
          <cell r="J48">
            <v>38846040</v>
          </cell>
          <cell r="K48">
            <v>16809770</v>
          </cell>
          <cell r="L48">
            <v>22169090</v>
          </cell>
          <cell r="M48">
            <v>0</v>
          </cell>
          <cell r="N48">
            <v>0</v>
          </cell>
          <cell r="S48">
            <v>0</v>
          </cell>
          <cell r="T48">
            <v>0</v>
          </cell>
        </row>
        <row r="49">
          <cell r="F49">
            <v>5840000000</v>
          </cell>
          <cell r="G49">
            <v>1946672000</v>
          </cell>
          <cell r="I49">
            <v>602569150</v>
          </cell>
          <cell r="J49">
            <v>1900676600</v>
          </cell>
          <cell r="K49">
            <v>602569150</v>
          </cell>
          <cell r="L49">
            <v>1900676600</v>
          </cell>
          <cell r="M49">
            <v>0</v>
          </cell>
          <cell r="N49">
            <v>0</v>
          </cell>
          <cell r="S49">
            <v>0</v>
          </cell>
          <cell r="T49">
            <v>0</v>
          </cell>
        </row>
        <row r="51">
          <cell r="F51">
            <v>107854000000</v>
          </cell>
          <cell r="G51">
            <v>0</v>
          </cell>
          <cell r="I51">
            <v>20376040</v>
          </cell>
          <cell r="J51">
            <v>42864770</v>
          </cell>
          <cell r="K51">
            <v>20289400</v>
          </cell>
          <cell r="L51">
            <v>41578620</v>
          </cell>
          <cell r="M51">
            <v>0</v>
          </cell>
          <cell r="N51">
            <v>0</v>
          </cell>
          <cell r="S51">
            <v>0</v>
          </cell>
          <cell r="T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24173950</v>
          </cell>
          <cell r="J54">
            <v>187534450</v>
          </cell>
          <cell r="K54">
            <v>30206550</v>
          </cell>
          <cell r="L54">
            <v>170330060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986850</v>
          </cell>
          <cell r="J55">
            <v>3380440</v>
          </cell>
          <cell r="K55">
            <v>1107860</v>
          </cell>
          <cell r="L55">
            <v>2934390</v>
          </cell>
          <cell r="M55">
            <v>0</v>
          </cell>
          <cell r="N55">
            <v>0</v>
          </cell>
          <cell r="S55">
            <v>0</v>
          </cell>
          <cell r="T55">
            <v>0</v>
          </cell>
        </row>
        <row r="56"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S56">
            <v>0</v>
          </cell>
          <cell r="T56">
            <v>0</v>
          </cell>
        </row>
        <row r="60">
          <cell r="I60">
            <v>-72755210</v>
          </cell>
          <cell r="J60">
            <v>272278360</v>
          </cell>
          <cell r="K60">
            <v>-87964790</v>
          </cell>
          <cell r="L60">
            <v>251506780</v>
          </cell>
          <cell r="M60">
            <v>0</v>
          </cell>
          <cell r="N60">
            <v>0</v>
          </cell>
          <cell r="S60">
            <v>97931100</v>
          </cell>
          <cell r="T60">
            <v>97931100</v>
          </cell>
        </row>
        <row r="61">
          <cell r="I61">
            <v>11680</v>
          </cell>
          <cell r="J61">
            <v>4643890</v>
          </cell>
          <cell r="K61">
            <v>0</v>
          </cell>
          <cell r="L61">
            <v>3177670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6">
          <cell r="I66">
            <v>0</v>
          </cell>
          <cell r="J66">
            <v>2224210</v>
          </cell>
          <cell r="K66">
            <v>0</v>
          </cell>
          <cell r="L66">
            <v>2224210</v>
          </cell>
          <cell r="M66">
            <v>0</v>
          </cell>
          <cell r="N66">
            <v>0</v>
          </cell>
          <cell r="S66">
            <v>0</v>
          </cell>
          <cell r="T66">
            <v>0</v>
          </cell>
        </row>
        <row r="68">
          <cell r="T68">
            <v>0</v>
          </cell>
        </row>
        <row r="69">
          <cell r="I69">
            <v>94226400</v>
          </cell>
          <cell r="J69">
            <v>936408220</v>
          </cell>
          <cell r="K69">
            <v>93200430</v>
          </cell>
          <cell r="L69">
            <v>935382250</v>
          </cell>
          <cell r="M69">
            <v>0</v>
          </cell>
          <cell r="N69">
            <v>0</v>
          </cell>
          <cell r="S69">
            <v>39172430</v>
          </cell>
          <cell r="T69">
            <v>41895110</v>
          </cell>
        </row>
        <row r="70">
          <cell r="I70">
            <v>45390</v>
          </cell>
          <cell r="J70">
            <v>4996780</v>
          </cell>
          <cell r="K70">
            <v>14040</v>
          </cell>
          <cell r="L70">
            <v>2071940</v>
          </cell>
          <cell r="M70">
            <v>0</v>
          </cell>
          <cell r="N70">
            <v>0</v>
          </cell>
          <cell r="S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S76">
            <v>0</v>
          </cell>
          <cell r="T76">
            <v>0</v>
          </cell>
        </row>
        <row r="85">
          <cell r="I85">
            <v>10152610</v>
          </cell>
          <cell r="J85">
            <v>17478840</v>
          </cell>
          <cell r="K85">
            <v>10578500</v>
          </cell>
          <cell r="L85">
            <v>16957500</v>
          </cell>
          <cell r="M85">
            <v>0</v>
          </cell>
          <cell r="N85">
            <v>0</v>
          </cell>
          <cell r="S85">
            <v>798690</v>
          </cell>
          <cell r="T85">
            <v>798690</v>
          </cell>
        </row>
        <row r="86">
          <cell r="I86">
            <v>11051910</v>
          </cell>
          <cell r="J86">
            <v>14765650</v>
          </cell>
          <cell r="K86">
            <v>11051910</v>
          </cell>
          <cell r="L86">
            <v>14765650</v>
          </cell>
          <cell r="M86">
            <v>0</v>
          </cell>
          <cell r="N86">
            <v>0</v>
          </cell>
          <cell r="S86">
            <v>0</v>
          </cell>
          <cell r="T86">
            <v>0</v>
          </cell>
        </row>
        <row r="93">
          <cell r="I93">
            <v>0</v>
          </cell>
          <cell r="J93">
            <v>670365860</v>
          </cell>
          <cell r="K93">
            <v>0</v>
          </cell>
          <cell r="L93">
            <v>670365860</v>
          </cell>
          <cell r="M93">
            <v>0</v>
          </cell>
          <cell r="N93">
            <v>0</v>
          </cell>
          <cell r="S93">
            <v>0</v>
          </cell>
          <cell r="T93">
            <v>0</v>
          </cell>
        </row>
        <row r="96">
          <cell r="I96">
            <v>6672780</v>
          </cell>
          <cell r="J96">
            <v>14592050</v>
          </cell>
          <cell r="K96">
            <v>6672780</v>
          </cell>
          <cell r="L96">
            <v>14592050</v>
          </cell>
          <cell r="M96">
            <v>0</v>
          </cell>
          <cell r="N96">
            <v>0</v>
          </cell>
          <cell r="S96">
            <v>1426240</v>
          </cell>
          <cell r="T96">
            <v>1426240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9231850</v>
          </cell>
          <cell r="J99">
            <v>19680600</v>
          </cell>
          <cell r="K99">
            <v>10014980</v>
          </cell>
          <cell r="L99">
            <v>16598570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116980</v>
          </cell>
          <cell r="J100">
            <v>226090</v>
          </cell>
          <cell r="K100">
            <v>102050</v>
          </cell>
          <cell r="L100">
            <v>194450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S101">
            <v>0</v>
          </cell>
          <cell r="T101">
            <v>0</v>
          </cell>
        </row>
        <row r="103">
          <cell r="I103">
            <v>0</v>
          </cell>
          <cell r="J103">
            <v>274560</v>
          </cell>
          <cell r="K103">
            <v>0</v>
          </cell>
          <cell r="L103">
            <v>274560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10">
          <cell r="I110">
            <v>-404632690</v>
          </cell>
          <cell r="J110">
            <v>-232206680</v>
          </cell>
          <cell r="K110">
            <v>-258101070</v>
          </cell>
          <cell r="L110">
            <v>-293522070</v>
          </cell>
          <cell r="M110">
            <v>0</v>
          </cell>
          <cell r="N110">
            <v>0</v>
          </cell>
          <cell r="S110">
            <v>258371330</v>
          </cell>
          <cell r="T110">
            <v>423470280</v>
          </cell>
        </row>
        <row r="111">
          <cell r="I111">
            <v>-88621270</v>
          </cell>
          <cell r="J111">
            <v>-853190</v>
          </cell>
          <cell r="K111">
            <v>-439600</v>
          </cell>
          <cell r="L111">
            <v>-1511960</v>
          </cell>
          <cell r="M111">
            <v>0</v>
          </cell>
          <cell r="N111">
            <v>0</v>
          </cell>
          <cell r="S111">
            <v>1181460</v>
          </cell>
          <cell r="T111">
            <v>3284920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S112">
            <v>0</v>
          </cell>
          <cell r="T112">
            <v>0</v>
          </cell>
        </row>
        <row r="113">
          <cell r="I113">
            <v>-635050</v>
          </cell>
          <cell r="J113">
            <v>922190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S113">
            <v>0</v>
          </cell>
          <cell r="T113">
            <v>0</v>
          </cell>
        </row>
        <row r="114">
          <cell r="I114">
            <v>-41940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S114">
            <v>0</v>
          </cell>
          <cell r="T114">
            <v>0</v>
          </cell>
        </row>
        <row r="115"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S115">
            <v>0</v>
          </cell>
          <cell r="T115">
            <v>0</v>
          </cell>
        </row>
        <row r="116">
          <cell r="I116">
            <v>-10875990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S116">
            <v>0</v>
          </cell>
          <cell r="T116">
            <v>0</v>
          </cell>
        </row>
        <row r="122">
          <cell r="I122">
            <v>-138384500</v>
          </cell>
          <cell r="J122">
            <v>5870970</v>
          </cell>
          <cell r="K122">
            <v>1049250</v>
          </cell>
          <cell r="L122">
            <v>5828510</v>
          </cell>
          <cell r="M122">
            <v>0</v>
          </cell>
          <cell r="N122">
            <v>0</v>
          </cell>
          <cell r="S122">
            <v>4630</v>
          </cell>
          <cell r="T122">
            <v>4630</v>
          </cell>
        </row>
        <row r="123">
          <cell r="I123">
            <v>-89739470</v>
          </cell>
          <cell r="J123">
            <v>9792550</v>
          </cell>
          <cell r="K123">
            <v>1788890</v>
          </cell>
          <cell r="L123">
            <v>9741050</v>
          </cell>
          <cell r="M123">
            <v>0</v>
          </cell>
          <cell r="N123">
            <v>0</v>
          </cell>
          <cell r="S123">
            <v>0</v>
          </cell>
          <cell r="T123">
            <v>0</v>
          </cell>
        </row>
        <row r="124">
          <cell r="I124">
            <v>-55944540</v>
          </cell>
          <cell r="J124">
            <v>395320</v>
          </cell>
          <cell r="K124">
            <v>-1509540</v>
          </cell>
          <cell r="L124">
            <v>395320</v>
          </cell>
          <cell r="M124">
            <v>0</v>
          </cell>
          <cell r="N124">
            <v>0</v>
          </cell>
          <cell r="S124">
            <v>1997860</v>
          </cell>
          <cell r="T124">
            <v>2050000</v>
          </cell>
        </row>
        <row r="127">
          <cell r="I127">
            <v>-1439935200</v>
          </cell>
          <cell r="J127">
            <v>123643040</v>
          </cell>
          <cell r="K127">
            <v>4528980</v>
          </cell>
          <cell r="L127">
            <v>31883400</v>
          </cell>
          <cell r="M127">
            <v>0</v>
          </cell>
          <cell r="N127">
            <v>0</v>
          </cell>
          <cell r="S127">
            <v>182930</v>
          </cell>
          <cell r="T127">
            <v>686820</v>
          </cell>
        </row>
        <row r="128">
          <cell r="I128">
            <v>-530817270</v>
          </cell>
          <cell r="J128">
            <v>71651320</v>
          </cell>
          <cell r="K128">
            <v>-3948690</v>
          </cell>
          <cell r="L128">
            <v>-20924240</v>
          </cell>
          <cell r="M128">
            <v>0</v>
          </cell>
          <cell r="N128">
            <v>0</v>
          </cell>
          <cell r="S128">
            <v>4471570</v>
          </cell>
          <cell r="T128">
            <v>35184370</v>
          </cell>
        </row>
        <row r="129">
          <cell r="I129">
            <v>-286759710</v>
          </cell>
          <cell r="J129">
            <v>-260949840</v>
          </cell>
          <cell r="K129">
            <v>-178966840</v>
          </cell>
          <cell r="L129">
            <v>-310672650</v>
          </cell>
          <cell r="M129">
            <v>0</v>
          </cell>
          <cell r="N129">
            <v>0</v>
          </cell>
          <cell r="S129">
            <v>180307500</v>
          </cell>
          <cell r="T129">
            <v>317911320</v>
          </cell>
        </row>
        <row r="130">
          <cell r="I130">
            <v>-257303840</v>
          </cell>
          <cell r="J130">
            <v>-171781470</v>
          </cell>
          <cell r="K130">
            <v>-173847020</v>
          </cell>
          <cell r="L130">
            <v>-171600870</v>
          </cell>
          <cell r="M130">
            <v>0</v>
          </cell>
          <cell r="N130">
            <v>0</v>
          </cell>
          <cell r="S130">
            <v>175022490</v>
          </cell>
          <cell r="T130">
            <v>175551000</v>
          </cell>
        </row>
        <row r="133">
          <cell r="I133">
            <v>-3544110700</v>
          </cell>
          <cell r="J133">
            <v>518495190</v>
          </cell>
          <cell r="K133">
            <v>100322380</v>
          </cell>
          <cell r="L133">
            <v>508223890</v>
          </cell>
          <cell r="M133">
            <v>0</v>
          </cell>
          <cell r="N133">
            <v>0</v>
          </cell>
          <cell r="S133">
            <v>122840</v>
          </cell>
          <cell r="T133">
            <v>462990</v>
          </cell>
        </row>
        <row r="134">
          <cell r="I134">
            <v>-941040</v>
          </cell>
          <cell r="J134">
            <v>46720</v>
          </cell>
          <cell r="K134">
            <v>0</v>
          </cell>
          <cell r="L134">
            <v>46720</v>
          </cell>
          <cell r="M134">
            <v>0</v>
          </cell>
          <cell r="N134">
            <v>0</v>
          </cell>
          <cell r="S134">
            <v>0</v>
          </cell>
          <cell r="T134">
            <v>0</v>
          </cell>
        </row>
        <row r="135">
          <cell r="I135">
            <v>-12032020</v>
          </cell>
          <cell r="J135">
            <v>314480</v>
          </cell>
          <cell r="K135">
            <v>53810</v>
          </cell>
          <cell r="L135">
            <v>314480</v>
          </cell>
          <cell r="M135">
            <v>0</v>
          </cell>
          <cell r="N135">
            <v>0</v>
          </cell>
          <cell r="S135">
            <v>0</v>
          </cell>
          <cell r="T135">
            <v>6150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-2019840</v>
          </cell>
          <cell r="J137">
            <v>-4251600</v>
          </cell>
          <cell r="K137">
            <v>-2019840</v>
          </cell>
          <cell r="L137">
            <v>-4251600</v>
          </cell>
          <cell r="M137">
            <v>0</v>
          </cell>
          <cell r="N137">
            <v>0</v>
          </cell>
          <cell r="S137">
            <v>2019840</v>
          </cell>
          <cell r="T137">
            <v>4251600</v>
          </cell>
        </row>
        <row r="140">
          <cell r="I140">
            <v>-1701840</v>
          </cell>
          <cell r="J140">
            <v>-7720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4035240</v>
          </cell>
          <cell r="J141">
            <v>808173780</v>
          </cell>
          <cell r="K141">
            <v>27711010</v>
          </cell>
          <cell r="L141">
            <v>63601110</v>
          </cell>
          <cell r="M141">
            <v>0</v>
          </cell>
          <cell r="N141">
            <v>18850</v>
          </cell>
          <cell r="S141">
            <v>0</v>
          </cell>
          <cell r="T141">
            <v>37520</v>
          </cell>
        </row>
        <row r="143">
          <cell r="I143">
            <v>-1130218090</v>
          </cell>
          <cell r="J143">
            <v>1185102470</v>
          </cell>
          <cell r="K143">
            <v>24441000</v>
          </cell>
          <cell r="L143">
            <v>178741770</v>
          </cell>
          <cell r="M143">
            <v>0</v>
          </cell>
          <cell r="N143">
            <v>20330</v>
          </cell>
          <cell r="S143">
            <v>35621360</v>
          </cell>
          <cell r="T143">
            <v>52690830</v>
          </cell>
        </row>
        <row r="144">
          <cell r="I144">
            <v>-612550</v>
          </cell>
          <cell r="J144">
            <v>-1277600</v>
          </cell>
          <cell r="K144">
            <v>-612550</v>
          </cell>
          <cell r="L144">
            <v>-1277600</v>
          </cell>
          <cell r="M144">
            <v>0</v>
          </cell>
          <cell r="N144">
            <v>0</v>
          </cell>
          <cell r="S144">
            <v>612550</v>
          </cell>
          <cell r="T144">
            <v>1277600</v>
          </cell>
        </row>
        <row r="147">
          <cell r="I147">
            <v>-18850</v>
          </cell>
          <cell r="J147">
            <v>98198880</v>
          </cell>
          <cell r="K147">
            <v>1222390</v>
          </cell>
          <cell r="L147">
            <v>2234070</v>
          </cell>
          <cell r="M147">
            <v>0</v>
          </cell>
          <cell r="N147">
            <v>160680</v>
          </cell>
          <cell r="S147">
            <v>173850</v>
          </cell>
          <cell r="T147">
            <v>801740</v>
          </cell>
        </row>
        <row r="148">
          <cell r="I148">
            <v>2439720</v>
          </cell>
          <cell r="J148">
            <v>253068470</v>
          </cell>
          <cell r="K148">
            <v>-61310</v>
          </cell>
          <cell r="L148">
            <v>-1333500</v>
          </cell>
          <cell r="M148">
            <v>0</v>
          </cell>
          <cell r="N148">
            <v>0</v>
          </cell>
          <cell r="S148">
            <v>61310</v>
          </cell>
          <cell r="T148">
            <v>1335860</v>
          </cell>
        </row>
        <row r="150">
          <cell r="I150">
            <v>819220</v>
          </cell>
          <cell r="J150">
            <v>92294920</v>
          </cell>
          <cell r="K150">
            <v>8238450</v>
          </cell>
          <cell r="L150">
            <v>18220950</v>
          </cell>
          <cell r="M150">
            <v>0</v>
          </cell>
          <cell r="N150">
            <v>0</v>
          </cell>
          <cell r="S150">
            <v>0</v>
          </cell>
          <cell r="T150">
            <v>0</v>
          </cell>
        </row>
        <row r="153">
          <cell r="F153">
            <v>1530000000</v>
          </cell>
          <cell r="G153">
            <v>382500000</v>
          </cell>
          <cell r="I153">
            <v>9500450</v>
          </cell>
          <cell r="J153">
            <v>1201477710</v>
          </cell>
          <cell r="K153">
            <v>36674070</v>
          </cell>
          <cell r="L153">
            <v>81402300</v>
          </cell>
          <cell r="M153">
            <v>0</v>
          </cell>
          <cell r="N153">
            <v>0</v>
          </cell>
          <cell r="S153">
            <v>0</v>
          </cell>
          <cell r="T153">
            <v>128260</v>
          </cell>
        </row>
        <row r="154">
          <cell r="I154">
            <v>0</v>
          </cell>
          <cell r="J154">
            <v>55600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S154">
            <v>0</v>
          </cell>
          <cell r="T154">
            <v>0</v>
          </cell>
        </row>
        <row r="155"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S155">
            <v>0</v>
          </cell>
          <cell r="T155">
            <v>0</v>
          </cell>
        </row>
        <row r="156">
          <cell r="I156">
            <v>25475250</v>
          </cell>
          <cell r="J156">
            <v>3558618630</v>
          </cell>
          <cell r="K156">
            <v>82302450</v>
          </cell>
          <cell r="L156">
            <v>219033550</v>
          </cell>
          <cell r="M156">
            <v>0</v>
          </cell>
          <cell r="N156">
            <v>0</v>
          </cell>
          <cell r="S156">
            <v>5276740</v>
          </cell>
          <cell r="T156">
            <v>8448550</v>
          </cell>
        </row>
        <row r="157">
          <cell r="I157">
            <v>727650</v>
          </cell>
          <cell r="J157">
            <v>2423282810</v>
          </cell>
          <cell r="K157">
            <v>98302730</v>
          </cell>
          <cell r="L157">
            <v>239987310</v>
          </cell>
          <cell r="M157">
            <v>0</v>
          </cell>
          <cell r="N157">
            <v>135120</v>
          </cell>
          <cell r="S157">
            <v>0</v>
          </cell>
          <cell r="T157">
            <v>90610</v>
          </cell>
        </row>
        <row r="163">
          <cell r="I163">
            <v>-128368700</v>
          </cell>
          <cell r="J163">
            <v>46175190</v>
          </cell>
          <cell r="K163">
            <v>-68381510</v>
          </cell>
          <cell r="L163">
            <v>-145156880</v>
          </cell>
          <cell r="M163">
            <v>0</v>
          </cell>
          <cell r="N163">
            <v>0</v>
          </cell>
          <cell r="S163">
            <v>68381510</v>
          </cell>
          <cell r="T163">
            <v>147108920</v>
          </cell>
        </row>
        <row r="164">
          <cell r="I164">
            <v>-195240</v>
          </cell>
          <cell r="J164">
            <v>1084200</v>
          </cell>
          <cell r="K164">
            <v>4240</v>
          </cell>
          <cell r="L164">
            <v>422250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6"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S166">
            <v>0</v>
          </cell>
          <cell r="T166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68"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S168">
            <v>0</v>
          </cell>
          <cell r="T168">
            <v>0</v>
          </cell>
        </row>
        <row r="169">
          <cell r="I169">
            <v>-1859110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S169">
            <v>0</v>
          </cell>
          <cell r="T169">
            <v>0</v>
          </cell>
        </row>
        <row r="172">
          <cell r="I172">
            <v>-3176720</v>
          </cell>
          <cell r="J172">
            <v>509220</v>
          </cell>
          <cell r="K172">
            <v>-798650</v>
          </cell>
          <cell r="L172">
            <v>-798650</v>
          </cell>
          <cell r="M172">
            <v>0</v>
          </cell>
          <cell r="N172">
            <v>0</v>
          </cell>
          <cell r="S172">
            <v>798650</v>
          </cell>
          <cell r="T172">
            <v>798650</v>
          </cell>
        </row>
        <row r="173">
          <cell r="I173">
            <v>0</v>
          </cell>
          <cell r="J173">
            <v>704810</v>
          </cell>
          <cell r="K173">
            <v>0</v>
          </cell>
          <cell r="L173">
            <v>689810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5"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S175">
            <v>0</v>
          </cell>
          <cell r="T175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77"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S177">
            <v>0</v>
          </cell>
          <cell r="T177">
            <v>0</v>
          </cell>
        </row>
        <row r="178"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S178">
            <v>0</v>
          </cell>
          <cell r="T178">
            <v>0</v>
          </cell>
        </row>
        <row r="179">
          <cell r="I179">
            <v>-1951920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S179">
            <v>0</v>
          </cell>
          <cell r="T179">
            <v>0</v>
          </cell>
        </row>
        <row r="181">
          <cell r="I181">
            <v>439410</v>
          </cell>
          <cell r="J181">
            <v>325930</v>
          </cell>
          <cell r="K181">
            <v>570120</v>
          </cell>
          <cell r="L181">
            <v>570120</v>
          </cell>
          <cell r="M181">
            <v>0</v>
          </cell>
          <cell r="N181">
            <v>0</v>
          </cell>
          <cell r="S181">
            <v>0</v>
          </cell>
          <cell r="T181">
            <v>0</v>
          </cell>
        </row>
        <row r="182">
          <cell r="I182">
            <v>0</v>
          </cell>
          <cell r="J182">
            <v>-2020310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S182">
            <v>0</v>
          </cell>
          <cell r="T182">
            <v>0</v>
          </cell>
        </row>
        <row r="183">
          <cell r="I183">
            <v>-58050820</v>
          </cell>
          <cell r="J183">
            <v>-58508250</v>
          </cell>
          <cell r="K183">
            <v>-58050820</v>
          </cell>
          <cell r="L183">
            <v>-58508250</v>
          </cell>
          <cell r="M183">
            <v>0</v>
          </cell>
          <cell r="N183">
            <v>0</v>
          </cell>
          <cell r="S183">
            <v>58050820</v>
          </cell>
          <cell r="T183">
            <v>58508250</v>
          </cell>
        </row>
        <row r="185"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S185">
            <v>0</v>
          </cell>
          <cell r="T185">
            <v>0</v>
          </cell>
        </row>
        <row r="188">
          <cell r="I188">
            <v>-12075220</v>
          </cell>
          <cell r="J188">
            <v>406755790</v>
          </cell>
          <cell r="K188">
            <v>-1735910</v>
          </cell>
          <cell r="L188">
            <v>1333890</v>
          </cell>
          <cell r="M188">
            <v>0</v>
          </cell>
          <cell r="N188">
            <v>34050</v>
          </cell>
          <cell r="S188">
            <v>13428380</v>
          </cell>
          <cell r="T188">
            <v>13712400</v>
          </cell>
        </row>
        <row r="189">
          <cell r="I189">
            <v>922860</v>
          </cell>
          <cell r="J189">
            <v>203248766</v>
          </cell>
          <cell r="K189">
            <v>2067980</v>
          </cell>
          <cell r="L189">
            <v>3127200</v>
          </cell>
          <cell r="M189">
            <v>0</v>
          </cell>
          <cell r="N189">
            <v>1810</v>
          </cell>
          <cell r="S189">
            <v>0</v>
          </cell>
          <cell r="T189">
            <v>11760</v>
          </cell>
        </row>
        <row r="190">
          <cell r="I190">
            <v>0</v>
          </cell>
          <cell r="J190">
            <v>15850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S190">
            <v>0</v>
          </cell>
          <cell r="T190">
            <v>0</v>
          </cell>
        </row>
        <row r="194">
          <cell r="I194">
            <v>199080</v>
          </cell>
          <cell r="J194">
            <v>35276370</v>
          </cell>
          <cell r="K194">
            <v>501900</v>
          </cell>
          <cell r="L194">
            <v>638340</v>
          </cell>
          <cell r="M194">
            <v>0</v>
          </cell>
          <cell r="N194">
            <v>129780</v>
          </cell>
          <cell r="S194">
            <v>40650</v>
          </cell>
          <cell r="T194">
            <v>40650</v>
          </cell>
        </row>
        <row r="195">
          <cell r="I195">
            <v>321300</v>
          </cell>
          <cell r="J195">
            <v>10314110</v>
          </cell>
          <cell r="K195">
            <v>302400</v>
          </cell>
          <cell r="L195">
            <v>609960</v>
          </cell>
          <cell r="M195">
            <v>0</v>
          </cell>
          <cell r="N195">
            <v>0</v>
          </cell>
          <cell r="S195">
            <v>0</v>
          </cell>
          <cell r="T195">
            <v>0</v>
          </cell>
        </row>
        <row r="196"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S196">
            <v>0</v>
          </cell>
          <cell r="T196">
            <v>0</v>
          </cell>
        </row>
        <row r="199">
          <cell r="I199">
            <v>-19560320</v>
          </cell>
          <cell r="J199">
            <v>226649600</v>
          </cell>
          <cell r="K199">
            <v>-18898690</v>
          </cell>
          <cell r="L199">
            <v>-18055250</v>
          </cell>
          <cell r="M199">
            <v>0</v>
          </cell>
          <cell r="N199">
            <v>0</v>
          </cell>
          <cell r="S199">
            <v>21891650</v>
          </cell>
          <cell r="T199">
            <v>21921040</v>
          </cell>
        </row>
        <row r="200"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S200">
            <v>0</v>
          </cell>
          <cell r="T200">
            <v>0</v>
          </cell>
        </row>
        <row r="201"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S201">
            <v>0</v>
          </cell>
          <cell r="T201">
            <v>0</v>
          </cell>
        </row>
        <row r="202">
          <cell r="I202">
            <v>-514380</v>
          </cell>
          <cell r="J202">
            <v>541262250</v>
          </cell>
          <cell r="K202">
            <v>22144610</v>
          </cell>
          <cell r="L202">
            <v>22428560</v>
          </cell>
          <cell r="M202">
            <v>0</v>
          </cell>
          <cell r="N202">
            <v>0</v>
          </cell>
          <cell r="S202">
            <v>2075860</v>
          </cell>
          <cell r="T202">
            <v>2635190</v>
          </cell>
        </row>
        <row r="203">
          <cell r="I203">
            <v>0</v>
          </cell>
          <cell r="J203">
            <v>116270660</v>
          </cell>
          <cell r="K203">
            <v>1964370</v>
          </cell>
          <cell r="L203">
            <v>4614140</v>
          </cell>
          <cell r="M203">
            <v>0</v>
          </cell>
          <cell r="N203">
            <v>33290</v>
          </cell>
          <cell r="S203">
            <v>0</v>
          </cell>
          <cell r="T203">
            <v>0</v>
          </cell>
        </row>
        <row r="206">
          <cell r="I206">
            <v>31780</v>
          </cell>
          <cell r="J206">
            <v>13769170</v>
          </cell>
          <cell r="K206">
            <v>0</v>
          </cell>
          <cell r="L206">
            <v>390240</v>
          </cell>
          <cell r="M206">
            <v>0</v>
          </cell>
          <cell r="N206">
            <v>0</v>
          </cell>
          <cell r="S206">
            <v>0</v>
          </cell>
          <cell r="T206">
            <v>0</v>
          </cell>
        </row>
        <row r="207"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S207">
            <v>0</v>
          </cell>
          <cell r="T207">
            <v>0</v>
          </cell>
        </row>
        <row r="208">
          <cell r="I208">
            <v>187600</v>
          </cell>
          <cell r="J208">
            <v>6926040</v>
          </cell>
          <cell r="K208">
            <v>196800</v>
          </cell>
          <cell r="L208">
            <v>267480</v>
          </cell>
          <cell r="M208">
            <v>0</v>
          </cell>
          <cell r="N208">
            <v>0</v>
          </cell>
          <cell r="S208">
            <v>0</v>
          </cell>
          <cell r="T208">
            <v>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0" zoomScaleNormal="70" workbookViewId="0">
      <pane xSplit="4" ySplit="7" topLeftCell="G137" activePane="bottomRight" state="frozen"/>
      <selection pane="topRight" activeCell="E1" sqref="E1"/>
      <selection pane="bottomLeft" activeCell="A8" sqref="A8"/>
      <selection pane="bottomRight" activeCell="I157" sqref="I157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52" t="s">
        <v>109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0</v>
      </c>
      <c r="G3" s="3">
        <f t="shared" si="0"/>
        <v>110646000000</v>
      </c>
      <c r="H3" s="3">
        <f t="shared" si="0"/>
        <v>26977369660</v>
      </c>
      <c r="I3" s="3">
        <f t="shared" si="0"/>
        <v>103629264406</v>
      </c>
      <c r="J3" s="3">
        <f t="shared" si="0"/>
        <v>34367131920</v>
      </c>
      <c r="K3" s="3">
        <f t="shared" si="0"/>
        <v>98146716110</v>
      </c>
      <c r="L3" s="3">
        <f t="shared" si="0"/>
        <v>0</v>
      </c>
      <c r="M3" s="3">
        <f t="shared" si="0"/>
        <v>75040</v>
      </c>
      <c r="N3" s="3">
        <f t="shared" si="0"/>
        <v>5482473256</v>
      </c>
      <c r="O3" s="4">
        <f>IF(E3=0,0,+K3/E3)*100</f>
        <v>28.121059584831599</v>
      </c>
      <c r="P3" s="4">
        <f>IF(F3=0,0,+K3/F3)*100</f>
        <v>0</v>
      </c>
      <c r="Q3" s="4">
        <f>IF(G3=0,0,+K3/G3)*100</f>
        <v>88.703356750357003</v>
      </c>
      <c r="R3" s="4">
        <f>IF(I3=0,0,+K3/I3)*100</f>
        <v>94.709459410499719</v>
      </c>
      <c r="S3" s="3">
        <f>SUM(S9,S96)</f>
        <v>1153074300</v>
      </c>
      <c r="T3" s="3">
        <f>SUM(T9,T96)</f>
        <v>1747815600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130016000000</v>
      </c>
      <c r="F4" s="6">
        <f t="shared" si="1"/>
        <v>0</v>
      </c>
      <c r="G4" s="6">
        <f t="shared" si="1"/>
        <v>7567508000</v>
      </c>
      <c r="H4" s="6">
        <f t="shared" si="1"/>
        <v>1978442200</v>
      </c>
      <c r="I4" s="6">
        <f t="shared" si="1"/>
        <v>18017299130</v>
      </c>
      <c r="J4" s="6">
        <f t="shared" si="1"/>
        <v>2202635660</v>
      </c>
      <c r="K4" s="6">
        <f t="shared" si="1"/>
        <v>9810656470</v>
      </c>
      <c r="L4" s="6">
        <f t="shared" si="1"/>
        <v>0</v>
      </c>
      <c r="M4" s="6">
        <f t="shared" si="1"/>
        <v>458870</v>
      </c>
      <c r="N4" s="6">
        <f t="shared" si="1"/>
        <v>8206183790</v>
      </c>
      <c r="O4" s="7">
        <f>IF(E4=0,0,+K4/E4)*100</f>
        <v>7.5457301178316518</v>
      </c>
      <c r="P4" s="7">
        <f>IF(F4=0,0,+K4/F4)*100</f>
        <v>0</v>
      </c>
      <c r="Q4" s="7">
        <f>IF(G4=0,0,+K4/G4)*100</f>
        <v>129.64183810575423</v>
      </c>
      <c r="R4" s="7">
        <f>IF(I4=0,0,+K4/I4)*100</f>
        <v>54.451315922621305</v>
      </c>
      <c r="S4" s="6">
        <f>SUM(S12:S13,S99:S100)</f>
        <v>112324510</v>
      </c>
      <c r="T4" s="6">
        <f>SUM(T12:T13,T99:T100)</f>
        <v>126434320</v>
      </c>
    </row>
    <row r="5" spans="1:20" ht="17.25" customHeight="1">
      <c r="A5" s="53" t="s">
        <v>4</v>
      </c>
      <c r="B5" s="54"/>
      <c r="C5" s="54"/>
      <c r="D5" s="55"/>
      <c r="E5" s="59" t="s">
        <v>5</v>
      </c>
      <c r="F5" s="60"/>
      <c r="G5" s="61"/>
      <c r="H5" s="59" t="s">
        <v>6</v>
      </c>
      <c r="I5" s="61"/>
      <c r="J5" s="59" t="s">
        <v>7</v>
      </c>
      <c r="K5" s="61"/>
      <c r="L5" s="59" t="s">
        <v>8</v>
      </c>
      <c r="M5" s="61"/>
      <c r="N5" s="8" t="s">
        <v>9</v>
      </c>
      <c r="O5" s="59" t="s">
        <v>10</v>
      </c>
      <c r="P5" s="60"/>
      <c r="Q5" s="60"/>
      <c r="R5" s="61"/>
      <c r="S5" s="59" t="s">
        <v>11</v>
      </c>
      <c r="T5" s="62"/>
    </row>
    <row r="6" spans="1:20" ht="18.75" customHeight="1" thickBot="1">
      <c r="A6" s="56"/>
      <c r="B6" s="57"/>
      <c r="C6" s="57"/>
      <c r="D6" s="58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63" t="s">
        <v>21</v>
      </c>
      <c r="B7" s="64"/>
      <c r="C7" s="65"/>
      <c r="D7" s="66"/>
      <c r="E7" s="12">
        <f t="shared" ref="E7:M7" si="2">SUM(E8,E95)</f>
        <v>479031000000</v>
      </c>
      <c r="F7" s="12">
        <f t="shared" si="2"/>
        <v>0</v>
      </c>
      <c r="G7" s="12">
        <f t="shared" si="2"/>
        <v>118213508000</v>
      </c>
      <c r="H7" s="12">
        <f t="shared" si="2"/>
        <v>28955811860</v>
      </c>
      <c r="I7" s="12">
        <f t="shared" si="2"/>
        <v>121646563536</v>
      </c>
      <c r="J7" s="12">
        <f t="shared" si="2"/>
        <v>36569767580</v>
      </c>
      <c r="K7" s="12">
        <f t="shared" si="2"/>
        <v>107957372580</v>
      </c>
      <c r="L7" s="12">
        <f t="shared" si="2"/>
        <v>0</v>
      </c>
      <c r="M7" s="12">
        <f t="shared" si="2"/>
        <v>533910</v>
      </c>
      <c r="N7" s="13">
        <f>I7-K7-M7</f>
        <v>13688657046</v>
      </c>
      <c r="O7" s="14">
        <f t="shared" ref="O7:O50" si="3">IF(E7=0,0,+K7/E7)*100</f>
        <v>22.536615079191115</v>
      </c>
      <c r="P7" s="14">
        <f t="shared" ref="P7:P50" si="4">IF(F7=0,0,+K7/F7)*100</f>
        <v>0</v>
      </c>
      <c r="Q7" s="14">
        <f t="shared" ref="Q7:Q50" si="5">IF(G7=0,0,+K7/G7)*100</f>
        <v>91.324057974829742</v>
      </c>
      <c r="R7" s="14">
        <f t="shared" ref="R7:R50" si="6">IF(I7=0,0,+K7/I7)*100</f>
        <v>88.746750785155697</v>
      </c>
      <c r="S7" s="13">
        <f>SUM(S8,S95)</f>
        <v>1265398810</v>
      </c>
      <c r="T7" s="15">
        <f>SUM(T8,T95)</f>
        <v>1874249920</v>
      </c>
    </row>
    <row r="8" spans="1:20" ht="18.75" customHeight="1">
      <c r="A8" s="67" t="s">
        <v>22</v>
      </c>
      <c r="B8" s="70" t="s">
        <v>23</v>
      </c>
      <c r="C8" s="73" t="s">
        <v>24</v>
      </c>
      <c r="D8" s="74"/>
      <c r="E8" s="16">
        <f t="shared" ref="E8:M8" si="7">SUM(E9:E13)</f>
        <v>477501000000</v>
      </c>
      <c r="F8" s="16">
        <f t="shared" si="7"/>
        <v>0</v>
      </c>
      <c r="G8" s="16">
        <f t="shared" si="7"/>
        <v>117831008000</v>
      </c>
      <c r="H8" s="16">
        <f t="shared" si="7"/>
        <v>37131811130</v>
      </c>
      <c r="I8" s="16">
        <f t="shared" si="7"/>
        <v>110417727190</v>
      </c>
      <c r="J8" s="16">
        <f t="shared" si="7"/>
        <v>36922751790</v>
      </c>
      <c r="K8" s="16">
        <f t="shared" si="7"/>
        <v>107590239680</v>
      </c>
      <c r="L8" s="16">
        <f t="shared" si="7"/>
        <v>0</v>
      </c>
      <c r="M8" s="16">
        <f t="shared" si="7"/>
        <v>0</v>
      </c>
      <c r="N8" s="16">
        <f>I8-K8-M8</f>
        <v>2827487510</v>
      </c>
      <c r="O8" s="17">
        <f t="shared" si="3"/>
        <v>22.531940180229988</v>
      </c>
      <c r="P8" s="17">
        <f t="shared" si="4"/>
        <v>0</v>
      </c>
      <c r="Q8" s="17">
        <f t="shared" si="5"/>
        <v>91.30893599756017</v>
      </c>
      <c r="R8" s="17">
        <f t="shared" si="6"/>
        <v>97.439281189754396</v>
      </c>
      <c r="S8" s="16">
        <f>SUM(S9:S13)</f>
        <v>435303030</v>
      </c>
      <c r="T8" s="18">
        <f>SUM(T9:T13)</f>
        <v>601838010</v>
      </c>
    </row>
    <row r="9" spans="1:20" ht="18.75" customHeight="1">
      <c r="A9" s="68"/>
      <c r="B9" s="71"/>
      <c r="C9" s="75" t="s">
        <v>25</v>
      </c>
      <c r="D9" s="76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0</v>
      </c>
      <c r="G9" s="19">
        <f t="shared" si="8"/>
        <v>110646000000</v>
      </c>
      <c r="H9" s="19">
        <f t="shared" si="8"/>
        <v>35172977430</v>
      </c>
      <c r="I9" s="19">
        <f t="shared" si="8"/>
        <v>100977893280</v>
      </c>
      <c r="J9" s="19">
        <f t="shared" si="8"/>
        <v>34953006300</v>
      </c>
      <c r="K9" s="19">
        <f t="shared" si="8"/>
        <v>98350021360</v>
      </c>
      <c r="L9" s="19">
        <f t="shared" si="8"/>
        <v>0</v>
      </c>
      <c r="M9" s="19">
        <f t="shared" si="8"/>
        <v>0</v>
      </c>
      <c r="N9" s="19">
        <f t="shared" si="8"/>
        <v>2627871920</v>
      </c>
      <c r="O9" s="20">
        <f t="shared" si="3"/>
        <v>28.179310734495651</v>
      </c>
      <c r="P9" s="20">
        <f t="shared" si="4"/>
        <v>0</v>
      </c>
      <c r="Q9" s="20">
        <f t="shared" si="5"/>
        <v>88.887100627225564</v>
      </c>
      <c r="R9" s="20">
        <f t="shared" si="6"/>
        <v>97.397576999637721</v>
      </c>
      <c r="S9" s="19">
        <f>SUM(S14,S19,S28,S33:S37,S39:S41,S43,S45,S51,S58,S64,S79,S86,S89)</f>
        <v>352498580</v>
      </c>
      <c r="T9" s="21">
        <f>SUM(T14,T19,T28,T33:T37,T39:T41,T43,T45,T51,T58,T64,T79,T86,T89)</f>
        <v>510805590</v>
      </c>
    </row>
    <row r="10" spans="1:20" ht="18.75" customHeight="1">
      <c r="A10" s="68"/>
      <c r="B10" s="71"/>
      <c r="C10" s="75" t="s">
        <v>26</v>
      </c>
      <c r="D10" s="76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68"/>
      <c r="B11" s="71"/>
      <c r="C11" s="75" t="s">
        <v>27</v>
      </c>
      <c r="D11" s="76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68"/>
      <c r="B12" s="71"/>
      <c r="C12" s="75" t="s">
        <v>28</v>
      </c>
      <c r="D12" s="76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68"/>
      <c r="B13" s="72"/>
      <c r="C13" s="77" t="s">
        <v>29</v>
      </c>
      <c r="D13" s="78"/>
      <c r="E13" s="26">
        <f>SUM(E24,E38,E42,E49,E63,E65,E72,E92,E50)</f>
        <v>128486000000</v>
      </c>
      <c r="F13" s="26">
        <f t="shared" ref="F13:N13" si="9">SUM(F24,F38,F42,F49,F63,F65,F72,F92,F50)</f>
        <v>0</v>
      </c>
      <c r="G13" s="26">
        <f t="shared" si="9"/>
        <v>7185008000</v>
      </c>
      <c r="H13" s="26">
        <f t="shared" si="9"/>
        <v>1958833700</v>
      </c>
      <c r="I13" s="26">
        <f t="shared" si="9"/>
        <v>9439833910</v>
      </c>
      <c r="J13" s="26">
        <f t="shared" si="9"/>
        <v>1969745490</v>
      </c>
      <c r="K13" s="26">
        <f t="shared" si="9"/>
        <v>9240218320</v>
      </c>
      <c r="L13" s="26">
        <f t="shared" si="9"/>
        <v>0</v>
      </c>
      <c r="M13" s="26">
        <f t="shared" si="9"/>
        <v>0</v>
      </c>
      <c r="N13" s="26">
        <f t="shared" si="9"/>
        <v>199615590</v>
      </c>
      <c r="O13" s="27">
        <f t="shared" si="3"/>
        <v>7.1916148996777851</v>
      </c>
      <c r="P13" s="27">
        <f t="shared" si="4"/>
        <v>0</v>
      </c>
      <c r="Q13" s="27">
        <f t="shared" si="5"/>
        <v>128.60414797032934</v>
      </c>
      <c r="R13" s="27">
        <f t="shared" si="6"/>
        <v>97.885390867009434</v>
      </c>
      <c r="S13" s="26">
        <f>SUM(S24,S38,S42,S49,S63,S65,S72,S92,S50)</f>
        <v>82804450</v>
      </c>
      <c r="T13" s="28">
        <f>SUM(T24,T38,T42,T49,T63,T65,T72,T92,T50)</f>
        <v>91032420</v>
      </c>
    </row>
    <row r="14" spans="1:20" ht="18.75" customHeight="1">
      <c r="A14" s="68"/>
      <c r="B14" s="79" t="s">
        <v>30</v>
      </c>
      <c r="C14" s="89" t="s">
        <v>23</v>
      </c>
      <c r="D14" s="90"/>
      <c r="E14" s="29">
        <f t="shared" ref="E14:N14" si="10">SUM(E15:E18)</f>
        <v>211453000000</v>
      </c>
      <c r="F14" s="29">
        <f t="shared" si="10"/>
        <v>0</v>
      </c>
      <c r="G14" s="29">
        <f t="shared" si="10"/>
        <v>64142000000</v>
      </c>
      <c r="H14" s="29">
        <f t="shared" si="10"/>
        <v>12454994080</v>
      </c>
      <c r="I14" s="29">
        <f t="shared" si="10"/>
        <v>49765811900</v>
      </c>
      <c r="J14" s="29">
        <f t="shared" si="10"/>
        <v>12495600860</v>
      </c>
      <c r="K14" s="29">
        <f t="shared" si="10"/>
        <v>49559172260</v>
      </c>
      <c r="L14" s="29">
        <f t="shared" si="10"/>
        <v>0</v>
      </c>
      <c r="M14" s="29">
        <f t="shared" si="10"/>
        <v>0</v>
      </c>
      <c r="N14" s="29">
        <f t="shared" si="10"/>
        <v>206639640</v>
      </c>
      <c r="O14" s="30">
        <f t="shared" si="3"/>
        <v>23.437441067282091</v>
      </c>
      <c r="P14" s="30">
        <f t="shared" si="4"/>
        <v>0</v>
      </c>
      <c r="Q14" s="30">
        <f t="shared" si="5"/>
        <v>77.264775435751915</v>
      </c>
      <c r="R14" s="30">
        <f t="shared" si="6"/>
        <v>99.584775909181943</v>
      </c>
      <c r="S14" s="29">
        <f>SUM(S15:S18)</f>
        <v>78964140</v>
      </c>
      <c r="T14" s="31">
        <f>SUM(T15:T18)</f>
        <v>128676640</v>
      </c>
    </row>
    <row r="15" spans="1:20" ht="18.75" customHeight="1">
      <c r="A15" s="68"/>
      <c r="B15" s="80"/>
      <c r="C15" s="87" t="s">
        <v>31</v>
      </c>
      <c r="D15" s="88"/>
      <c r="E15" s="23">
        <f>[1]Sheet1!$F$8</f>
        <v>211453000000</v>
      </c>
      <c r="F15" s="23"/>
      <c r="G15" s="23">
        <f>[1]Sheet1!$G$8</f>
        <v>64142000000</v>
      </c>
      <c r="H15" s="23">
        <f>[1]Sheet1!I8</f>
        <v>9728348240</v>
      </c>
      <c r="I15" s="23">
        <f>[1]Sheet1!J8</f>
        <v>39087299120</v>
      </c>
      <c r="J15" s="23">
        <f>[1]Sheet1!K8</f>
        <v>9763304340</v>
      </c>
      <c r="K15" s="23">
        <f>[1]Sheet1!L8</f>
        <v>38901150530</v>
      </c>
      <c r="L15" s="23">
        <f>[1]Sheet1!M8</f>
        <v>0</v>
      </c>
      <c r="M15" s="23">
        <f>[1]Sheet1!N8</f>
        <v>0</v>
      </c>
      <c r="N15" s="23">
        <f>I15-K15-M15</f>
        <v>186148590</v>
      </c>
      <c r="O15" s="20">
        <f t="shared" si="3"/>
        <v>18.397067211153306</v>
      </c>
      <c r="P15" s="20">
        <f t="shared" si="4"/>
        <v>0</v>
      </c>
      <c r="Q15" s="20">
        <f t="shared" si="5"/>
        <v>60.648483879517322</v>
      </c>
      <c r="R15" s="20">
        <f t="shared" si="6"/>
        <v>99.523761952882666</v>
      </c>
      <c r="S15" s="23">
        <f>[1]Sheet1!S8</f>
        <v>74767690</v>
      </c>
      <c r="T15" s="23">
        <f>[1]Sheet1!T8</f>
        <v>115014280</v>
      </c>
    </row>
    <row r="16" spans="1:20" ht="18.75" customHeight="1">
      <c r="A16" s="68"/>
      <c r="B16" s="80"/>
      <c r="C16" s="87" t="s">
        <v>32</v>
      </c>
      <c r="D16" s="88"/>
      <c r="E16" s="23"/>
      <c r="F16" s="23"/>
      <c r="G16" s="23"/>
      <c r="H16" s="23">
        <f>[1]Sheet1!I9</f>
        <v>2640191640</v>
      </c>
      <c r="I16" s="23">
        <f>[1]Sheet1!J9</f>
        <v>10185355220</v>
      </c>
      <c r="J16" s="23">
        <f>[1]Sheet1!K9</f>
        <v>2645842320</v>
      </c>
      <c r="K16" s="23">
        <f>[1]Sheet1!L9</f>
        <v>10164864170</v>
      </c>
      <c r="L16" s="23">
        <f>[1]Sheet1!M9</f>
        <v>0</v>
      </c>
      <c r="M16" s="23">
        <f>[1]Sheet1!N9</f>
        <v>0</v>
      </c>
      <c r="N16" s="23">
        <f>I16-K16-M16</f>
        <v>20491050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99.798818504044277</v>
      </c>
      <c r="S16" s="23">
        <f>[1]Sheet1!S9</f>
        <v>4196450</v>
      </c>
      <c r="T16" s="23">
        <f>[1]Sheet1!T9</f>
        <v>12971720</v>
      </c>
    </row>
    <row r="17" spans="1:20" ht="18.75" customHeight="1">
      <c r="A17" s="68"/>
      <c r="B17" s="80"/>
      <c r="C17" s="87" t="s">
        <v>33</v>
      </c>
      <c r="D17" s="88"/>
      <c r="E17" s="23"/>
      <c r="F17" s="23"/>
      <c r="G17" s="23"/>
      <c r="H17" s="23">
        <f>[1]Sheet1!I11</f>
        <v>70437450</v>
      </c>
      <c r="I17" s="23">
        <f>[1]Sheet1!J11</f>
        <v>225537640</v>
      </c>
      <c r="J17" s="23">
        <f>[1]Sheet1!K11</f>
        <v>70437450</v>
      </c>
      <c r="K17" s="23">
        <f>[1]Sheet1!L11</f>
        <v>225537640</v>
      </c>
      <c r="L17" s="23">
        <f>[1]Sheet1!M11</f>
        <v>0</v>
      </c>
      <c r="M17" s="23">
        <f>[1]Sheet1!N11</f>
        <v>0</v>
      </c>
      <c r="N17" s="23">
        <f>I17-K17-M17</f>
        <v>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100</v>
      </c>
      <c r="S17" s="23">
        <f>[1]Sheet1!S11</f>
        <v>0</v>
      </c>
      <c r="T17" s="23">
        <f>[1]Sheet1!T11</f>
        <v>690640</v>
      </c>
    </row>
    <row r="18" spans="1:20" ht="18.75" customHeight="1">
      <c r="A18" s="68"/>
      <c r="B18" s="81"/>
      <c r="C18" s="82" t="s">
        <v>34</v>
      </c>
      <c r="D18" s="83"/>
      <c r="E18" s="23"/>
      <c r="F18" s="23"/>
      <c r="G18" s="23"/>
      <c r="H18" s="23">
        <f>[1]Sheet1!I10+[1]Sheet1!I12+[1]Sheet1!I13+[1]Sheet1!I14</f>
        <v>16016750</v>
      </c>
      <c r="I18" s="23">
        <f>[1]Sheet1!J10+[1]Sheet1!J12+[1]Sheet1!J13+[1]Sheet1!J14</f>
        <v>267619920</v>
      </c>
      <c r="J18" s="23">
        <f>[1]Sheet1!K10+[1]Sheet1!K12+[1]Sheet1!K13+[1]Sheet1!K14</f>
        <v>16016750</v>
      </c>
      <c r="K18" s="23">
        <f>[1]Sheet1!L10+[1]Sheet1!L12+[1]Sheet1!L13+[1]Sheet1!L14</f>
        <v>267619920</v>
      </c>
      <c r="L18" s="23">
        <f>[1]Sheet1!M10+[1]Sheet1!M12+[1]Sheet1!M13+[1]Sheet1!M14</f>
        <v>0</v>
      </c>
      <c r="M18" s="23">
        <f>[1]Sheet1!N10+[1]Sheet1!N12+[1]Sheet1!N13+[1]Sheet1!N14</f>
        <v>0</v>
      </c>
      <c r="N18" s="23">
        <f>I18-K18-M18</f>
        <v>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100</v>
      </c>
      <c r="S18" s="23">
        <f>[1]Sheet1!S10+[1]Sheet1!S12+[1]Sheet1!S13+[1]Sheet1!S14</f>
        <v>0</v>
      </c>
      <c r="T18" s="23">
        <f>[1]Sheet1!T10+[1]Sheet1!T12+[1]Sheet1!T13+[1]Sheet1!T14</f>
        <v>0</v>
      </c>
    </row>
    <row r="19" spans="1:20" ht="18.75" customHeight="1">
      <c r="A19" s="68"/>
      <c r="B19" s="91" t="s">
        <v>35</v>
      </c>
      <c r="C19" s="87" t="s">
        <v>23</v>
      </c>
      <c r="D19" s="88"/>
      <c r="E19" s="19">
        <f t="shared" ref="E19:N19" si="11">SUM(E20:E23)</f>
        <v>0</v>
      </c>
      <c r="F19" s="19">
        <f t="shared" si="11"/>
        <v>0</v>
      </c>
      <c r="G19" s="19">
        <f t="shared" si="11"/>
        <v>0</v>
      </c>
      <c r="H19" s="19">
        <f t="shared" si="11"/>
        <v>-72743530</v>
      </c>
      <c r="I19" s="19">
        <f t="shared" si="11"/>
        <v>279146460</v>
      </c>
      <c r="J19" s="19">
        <f t="shared" si="11"/>
        <v>-87964790</v>
      </c>
      <c r="K19" s="19">
        <f t="shared" si="11"/>
        <v>256908660</v>
      </c>
      <c r="L19" s="19">
        <f t="shared" si="11"/>
        <v>0</v>
      </c>
      <c r="M19" s="19">
        <f t="shared" si="11"/>
        <v>0</v>
      </c>
      <c r="N19" s="19">
        <f t="shared" si="11"/>
        <v>22237800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92.033644274048825</v>
      </c>
      <c r="S19" s="19">
        <f>SUM(S20:S23)</f>
        <v>97931100</v>
      </c>
      <c r="T19" s="21">
        <f>SUM(T20:T23)</f>
        <v>97931100</v>
      </c>
    </row>
    <row r="20" spans="1:20" ht="18.75" customHeight="1">
      <c r="A20" s="68"/>
      <c r="B20" s="80"/>
      <c r="C20" s="87" t="s">
        <v>31</v>
      </c>
      <c r="D20" s="88"/>
      <c r="E20" s="23"/>
      <c r="F20" s="23"/>
      <c r="G20" s="23"/>
      <c r="H20" s="23">
        <f>[1]Sheet1!I60</f>
        <v>-72755210</v>
      </c>
      <c r="I20" s="23">
        <f>[1]Sheet1!J60</f>
        <v>272278360</v>
      </c>
      <c r="J20" s="23">
        <f>[1]Sheet1!K60</f>
        <v>-87964790</v>
      </c>
      <c r="K20" s="23">
        <f>[1]Sheet1!L60</f>
        <v>251506780</v>
      </c>
      <c r="L20" s="23">
        <f>[1]Sheet1!M60</f>
        <v>0</v>
      </c>
      <c r="M20" s="23">
        <f>[1]Sheet1!N60</f>
        <v>0</v>
      </c>
      <c r="N20" s="23">
        <f>I20-K20-M20</f>
        <v>20771580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92.371196888360856</v>
      </c>
      <c r="S20" s="23">
        <f>[1]Sheet1!S60</f>
        <v>97931100</v>
      </c>
      <c r="T20" s="23">
        <f>[1]Sheet1!T60</f>
        <v>97931100</v>
      </c>
    </row>
    <row r="21" spans="1:20" ht="18.75" customHeight="1">
      <c r="A21" s="68"/>
      <c r="B21" s="80"/>
      <c r="C21" s="87" t="s">
        <v>32</v>
      </c>
      <c r="D21" s="88"/>
      <c r="E21" s="23"/>
      <c r="F21" s="23"/>
      <c r="G21" s="23"/>
      <c r="H21" s="23">
        <f>[1]Sheet1!I61</f>
        <v>11680</v>
      </c>
      <c r="I21" s="23">
        <f>[1]Sheet1!J61</f>
        <v>4643890</v>
      </c>
      <c r="J21" s="23">
        <f>[1]Sheet1!K61</f>
        <v>0</v>
      </c>
      <c r="K21" s="23">
        <f>[1]Sheet1!L61</f>
        <v>3177670</v>
      </c>
      <c r="L21" s="23">
        <f>[1]Sheet1!M61</f>
        <v>0</v>
      </c>
      <c r="M21" s="23">
        <f>[1]Sheet1!N61</f>
        <v>0</v>
      </c>
      <c r="N21" s="23">
        <f>I21-K21-M21</f>
        <v>1466220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68.42690072331601</v>
      </c>
      <c r="S21" s="23">
        <f>[1]Sheet1!S61</f>
        <v>0</v>
      </c>
      <c r="T21" s="23">
        <f>[1]Sheet1!T61</f>
        <v>0</v>
      </c>
    </row>
    <row r="22" spans="1:20" ht="18.75" customHeight="1">
      <c r="A22" s="68"/>
      <c r="B22" s="80"/>
      <c r="C22" s="87" t="s">
        <v>33</v>
      </c>
      <c r="D22" s="88"/>
      <c r="E22" s="23"/>
      <c r="F22" s="23"/>
      <c r="G22" s="23"/>
      <c r="H22" s="23">
        <f>[1]Sheet1!I62</f>
        <v>0</v>
      </c>
      <c r="I22" s="23">
        <f>[1]Sheet1!J62</f>
        <v>0</v>
      </c>
      <c r="J22" s="23">
        <f>[1]Sheet1!K62</f>
        <v>0</v>
      </c>
      <c r="K22" s="23">
        <f>[1]Sheet1!L62</f>
        <v>0</v>
      </c>
      <c r="L22" s="23">
        <f>[1]Sheet1!M62</f>
        <v>0</v>
      </c>
      <c r="M22" s="23">
        <f>[1]Sheet1!N62</f>
        <v>0</v>
      </c>
      <c r="N22" s="23">
        <f>I22-K22-M22</f>
        <v>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0</v>
      </c>
      <c r="S22" s="23">
        <f>[1]Sheet1!S63</f>
        <v>0</v>
      </c>
      <c r="T22" s="23">
        <f>[1]Sheet1!T63</f>
        <v>0</v>
      </c>
    </row>
    <row r="23" spans="1:20" ht="18.75" customHeight="1">
      <c r="A23" s="68"/>
      <c r="B23" s="81"/>
      <c r="C23" s="82" t="s">
        <v>34</v>
      </c>
      <c r="D23" s="83"/>
      <c r="E23" s="23"/>
      <c r="F23" s="23"/>
      <c r="G23" s="23"/>
      <c r="H23" s="23">
        <f>[1]Sheet1!I62+[1]Sheet1!I64+[1]Sheet1!I65+[1]Sheet1!I66</f>
        <v>0</v>
      </c>
      <c r="I23" s="23">
        <f>[1]Sheet1!J62+[1]Sheet1!J64+[1]Sheet1!J65+[1]Sheet1!J66</f>
        <v>2224210</v>
      </c>
      <c r="J23" s="23">
        <f>[1]Sheet1!K62+[1]Sheet1!K64+[1]Sheet1!K65+[1]Sheet1!K66</f>
        <v>0</v>
      </c>
      <c r="K23" s="23">
        <f>[1]Sheet1!L62+[1]Sheet1!L64+[1]Sheet1!L65+[1]Sheet1!L66</f>
        <v>2224210</v>
      </c>
      <c r="L23" s="23">
        <f>[1]Sheet1!M62+[1]Sheet1!M64+[1]Sheet1!M65+[1]Sheet1!M66</f>
        <v>0</v>
      </c>
      <c r="M23" s="23">
        <f>[1]Sheet1!N62+[1]Sheet1!N64+[1]Sheet1!N65+[1]Sheet1!N66</f>
        <v>0</v>
      </c>
      <c r="N23" s="23">
        <f>I23-K23-M23</f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[1]Sheet1!S62+[1]Sheet1!S64+[1]Sheet1!S65+[1]Sheet1!S66</f>
        <v>0</v>
      </c>
      <c r="T23" s="23">
        <f>[1]Sheet1!T62+[1]Sheet1!T64+[1]Sheet1!T65+[1]Sheet1!T66</f>
        <v>0</v>
      </c>
    </row>
    <row r="24" spans="1:20" ht="18.75" customHeight="1">
      <c r="A24" s="68"/>
      <c r="B24" s="84" t="s">
        <v>36</v>
      </c>
      <c r="C24" s="87" t="s">
        <v>23</v>
      </c>
      <c r="D24" s="88"/>
      <c r="E24" s="19">
        <f t="shared" ref="E24:N24" si="12">SUM(E25:E27)</f>
        <v>13315000000</v>
      </c>
      <c r="F24" s="19">
        <f t="shared" si="12"/>
        <v>0</v>
      </c>
      <c r="G24" s="19">
        <f t="shared" si="12"/>
        <v>5238336000</v>
      </c>
      <c r="H24" s="19">
        <f>SUM(H25:H27)</f>
        <v>1266566850</v>
      </c>
      <c r="I24" s="19">
        <f t="shared" si="12"/>
        <v>6561392450</v>
      </c>
      <c r="J24" s="19">
        <f t="shared" si="12"/>
        <v>1281972950</v>
      </c>
      <c r="K24" s="19">
        <f t="shared" si="12"/>
        <v>6400504070</v>
      </c>
      <c r="L24" s="19">
        <f t="shared" si="12"/>
        <v>0</v>
      </c>
      <c r="M24" s="19">
        <f t="shared" si="12"/>
        <v>0</v>
      </c>
      <c r="N24" s="19">
        <f t="shared" si="12"/>
        <v>160888380</v>
      </c>
      <c r="O24" s="20">
        <f t="shared" si="3"/>
        <v>48.069876605332333</v>
      </c>
      <c r="P24" s="20">
        <f t="shared" si="4"/>
        <v>0</v>
      </c>
      <c r="Q24" s="20">
        <f t="shared" si="5"/>
        <v>122.18582523152391</v>
      </c>
      <c r="R24" s="20">
        <f t="shared" si="6"/>
        <v>97.547953712172784</v>
      </c>
      <c r="S24" s="19">
        <f>SUM(S25:S27)</f>
        <v>81378210</v>
      </c>
      <c r="T24" s="21">
        <f>SUM(T25:T27)</f>
        <v>89606180</v>
      </c>
    </row>
    <row r="25" spans="1:20" ht="18.75" customHeight="1">
      <c r="A25" s="68"/>
      <c r="B25" s="85"/>
      <c r="C25" s="87" t="s">
        <v>37</v>
      </c>
      <c r="D25" s="88"/>
      <c r="E25" s="23">
        <f>[1]Sheet1!$F$46</f>
        <v>11876000000</v>
      </c>
      <c r="F25" s="23"/>
      <c r="G25" s="23">
        <f>[1]Sheet1!$G$46</f>
        <v>3799336000</v>
      </c>
      <c r="H25" s="23">
        <f>[1]Sheet1!I46</f>
        <v>1304162830</v>
      </c>
      <c r="I25" s="23">
        <f>[1]Sheet1!J46</f>
        <v>5375207780</v>
      </c>
      <c r="J25" s="23">
        <f>[1]Sheet1!K46</f>
        <v>1302914830</v>
      </c>
      <c r="K25" s="23">
        <f>[1]Sheet1!L46</f>
        <v>5375234780</v>
      </c>
      <c r="L25" s="23">
        <f>[1]Sheet1!M46</f>
        <v>0</v>
      </c>
      <c r="M25" s="23">
        <f>[1]Sheet1!N46</f>
        <v>0</v>
      </c>
      <c r="N25" s="23">
        <f>I25-K25-M25</f>
        <v>-27000</v>
      </c>
      <c r="O25" s="20">
        <f t="shared" si="3"/>
        <v>45.261323509599194</v>
      </c>
      <c r="P25" s="20">
        <f t="shared" si="4"/>
        <v>0</v>
      </c>
      <c r="Q25" s="20">
        <f t="shared" si="5"/>
        <v>141.47826830793591</v>
      </c>
      <c r="R25" s="20">
        <f t="shared" si="6"/>
        <v>100.00050230616388</v>
      </c>
      <c r="S25" s="23">
        <f>[1]Sheet1!S46</f>
        <v>4303520</v>
      </c>
      <c r="T25" s="23">
        <f>[1]Sheet1!T46</f>
        <v>10645470</v>
      </c>
    </row>
    <row r="26" spans="1:20" ht="18.75" customHeight="1">
      <c r="A26" s="68"/>
      <c r="B26" s="85"/>
      <c r="C26" s="87" t="s">
        <v>38</v>
      </c>
      <c r="D26" s="88"/>
      <c r="E26" s="23">
        <f>[1]Sheet1!$F$45</f>
        <v>1439000000</v>
      </c>
      <c r="F26" s="23"/>
      <c r="G26" s="23">
        <f>[1]Sheet1!$G$45</f>
        <v>1439000000</v>
      </c>
      <c r="H26" s="23">
        <f>[1]Sheet1!I45</f>
        <v>-37595980</v>
      </c>
      <c r="I26" s="23">
        <f>[1]Sheet1!J45</f>
        <v>1186184670</v>
      </c>
      <c r="J26" s="23">
        <f>[1]Sheet1!K45</f>
        <v>-20941880</v>
      </c>
      <c r="K26" s="23">
        <f>[1]Sheet1!L45</f>
        <v>1025269290</v>
      </c>
      <c r="L26" s="23">
        <f>[1]Sheet1!M45</f>
        <v>0</v>
      </c>
      <c r="M26" s="23">
        <f>[1]Sheet1!N45</f>
        <v>0</v>
      </c>
      <c r="N26" s="23">
        <f>I26-K26-M26</f>
        <v>160915380</v>
      </c>
      <c r="O26" s="20">
        <f t="shared" si="3"/>
        <v>71.248734537873531</v>
      </c>
      <c r="P26" s="20">
        <f t="shared" si="4"/>
        <v>0</v>
      </c>
      <c r="Q26" s="20">
        <f t="shared" si="5"/>
        <v>71.248734537873531</v>
      </c>
      <c r="R26" s="20">
        <f t="shared" si="6"/>
        <v>86.434205055103263</v>
      </c>
      <c r="S26" s="23">
        <f>[1]Sheet1!S45</f>
        <v>77074690</v>
      </c>
      <c r="T26" s="23">
        <f>[1]Sheet1!T45</f>
        <v>78960710</v>
      </c>
    </row>
    <row r="27" spans="1:20" ht="18" customHeight="1">
      <c r="A27" s="68"/>
      <c r="B27" s="86"/>
      <c r="C27" s="87" t="s">
        <v>39</v>
      </c>
      <c r="D27" s="88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68"/>
      <c r="B28" s="91" t="s">
        <v>40</v>
      </c>
      <c r="C28" s="87" t="s">
        <v>23</v>
      </c>
      <c r="D28" s="88"/>
      <c r="E28" s="19">
        <f>SUM(E29:E32)</f>
        <v>0</v>
      </c>
      <c r="F28" s="19">
        <f t="shared" ref="F28:M28" si="13">SUM(F29:F32)</f>
        <v>0</v>
      </c>
      <c r="G28" s="19">
        <f t="shared" si="13"/>
        <v>0</v>
      </c>
      <c r="H28" s="19">
        <f t="shared" si="13"/>
        <v>94271790</v>
      </c>
      <c r="I28" s="19">
        <f t="shared" si="13"/>
        <v>941405000</v>
      </c>
      <c r="J28" s="19">
        <f t="shared" si="13"/>
        <v>93214470</v>
      </c>
      <c r="K28" s="19">
        <f t="shared" si="13"/>
        <v>937454190</v>
      </c>
      <c r="L28" s="19">
        <f t="shared" si="13"/>
        <v>0</v>
      </c>
      <c r="M28" s="19">
        <f t="shared" si="13"/>
        <v>0</v>
      </c>
      <c r="N28" s="19">
        <f>SUM(N29:N32)</f>
        <v>3950810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99.580328339025186</v>
      </c>
      <c r="S28" s="19">
        <f>SUM(S29:S32)</f>
        <v>39172430</v>
      </c>
      <c r="T28" s="21">
        <f>SUM(T29:T32)</f>
        <v>41895110</v>
      </c>
    </row>
    <row r="29" spans="1:20" ht="18.75" customHeight="1">
      <c r="A29" s="68"/>
      <c r="B29" s="80"/>
      <c r="C29" s="87" t="s">
        <v>31</v>
      </c>
      <c r="D29" s="88"/>
      <c r="E29" s="23"/>
      <c r="F29" s="23"/>
      <c r="G29" s="23"/>
      <c r="H29" s="23">
        <f>[1]Sheet1!I69</f>
        <v>94226400</v>
      </c>
      <c r="I29" s="23">
        <f>[1]Sheet1!J69</f>
        <v>936408220</v>
      </c>
      <c r="J29" s="23">
        <f>[1]Sheet1!K69</f>
        <v>93200430</v>
      </c>
      <c r="K29" s="23">
        <f>[1]Sheet1!L69</f>
        <v>935382250</v>
      </c>
      <c r="L29" s="23">
        <f>[1]Sheet1!M69</f>
        <v>0</v>
      </c>
      <c r="M29" s="23">
        <f>[1]Sheet1!N69</f>
        <v>0</v>
      </c>
      <c r="N29" s="23">
        <f>I29-K29-M29</f>
        <v>1025970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99.890435605103931</v>
      </c>
      <c r="S29" s="23">
        <f>[1]Sheet1!S69</f>
        <v>39172430</v>
      </c>
      <c r="T29" s="23">
        <f>[1]Sheet1!T68</f>
        <v>0</v>
      </c>
    </row>
    <row r="30" spans="1:20" ht="18.75" customHeight="1">
      <c r="A30" s="68"/>
      <c r="B30" s="80"/>
      <c r="C30" s="87" t="s">
        <v>32</v>
      </c>
      <c r="D30" s="88"/>
      <c r="E30" s="23"/>
      <c r="F30" s="23"/>
      <c r="G30" s="23"/>
      <c r="H30" s="23">
        <f>[1]Sheet1!I70</f>
        <v>45390</v>
      </c>
      <c r="I30" s="23">
        <f>[1]Sheet1!J70</f>
        <v>4996780</v>
      </c>
      <c r="J30" s="23">
        <f>[1]Sheet1!K70</f>
        <v>14040</v>
      </c>
      <c r="K30" s="23">
        <f>[1]Sheet1!L70</f>
        <v>2071940</v>
      </c>
      <c r="L30" s="23">
        <f>[1]Sheet1!M70</f>
        <v>0</v>
      </c>
      <c r="M30" s="23">
        <f>[1]Sheet1!N70</f>
        <v>0</v>
      </c>
      <c r="N30" s="23">
        <f>I30-K30-M30</f>
        <v>2924840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41.465503784437182</v>
      </c>
      <c r="S30" s="23">
        <f>[1]Sheet1!S70</f>
        <v>0</v>
      </c>
      <c r="T30" s="23">
        <f>[1]Sheet1!T69</f>
        <v>41895110</v>
      </c>
    </row>
    <row r="31" spans="1:20" ht="18.75" customHeight="1">
      <c r="A31" s="68"/>
      <c r="B31" s="80"/>
      <c r="C31" s="87" t="s">
        <v>33</v>
      </c>
      <c r="D31" s="88"/>
      <c r="E31" s="23"/>
      <c r="F31" s="23"/>
      <c r="G31" s="23"/>
      <c r="H31" s="23">
        <f>[1]Sheet1!I72</f>
        <v>0</v>
      </c>
      <c r="I31" s="23">
        <f>[1]Sheet1!J72</f>
        <v>0</v>
      </c>
      <c r="J31" s="23">
        <f>[1]Sheet1!K72</f>
        <v>0</v>
      </c>
      <c r="K31" s="23">
        <f>[1]Sheet1!L72</f>
        <v>0</v>
      </c>
      <c r="L31" s="23">
        <f>[1]Sheet1!M72</f>
        <v>0</v>
      </c>
      <c r="M31" s="23">
        <f>[1]Sheet1!N72</f>
        <v>0</v>
      </c>
      <c r="N31" s="23">
        <f>I31-K31-M31</f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0</v>
      </c>
      <c r="S31" s="23">
        <f>[1]Sheet1!S72</f>
        <v>0</v>
      </c>
      <c r="T31" s="23">
        <f>[1]Sheet1!T72</f>
        <v>0</v>
      </c>
    </row>
    <row r="32" spans="1:20" ht="18.75" customHeight="1">
      <c r="A32" s="68"/>
      <c r="B32" s="81"/>
      <c r="C32" s="82" t="s">
        <v>34</v>
      </c>
      <c r="D32" s="83"/>
      <c r="E32" s="23"/>
      <c r="F32" s="23"/>
      <c r="G32" s="23"/>
      <c r="H32" s="23">
        <f>[1]Sheet1!I71+[1]Sheet1!I73+[1]Sheet1!I74+[1]Sheet1!I75+[1]Sheet1!I76</f>
        <v>0</v>
      </c>
      <c r="I32" s="23">
        <f>[1]Sheet1!J71+[1]Sheet1!J73+[1]Sheet1!J74+[1]Sheet1!J75+[1]Sheet1!J76</f>
        <v>0</v>
      </c>
      <c r="J32" s="23">
        <f>[1]Sheet1!K71+[1]Sheet1!K73+[1]Sheet1!K74+[1]Sheet1!K75+[1]Sheet1!K76</f>
        <v>0</v>
      </c>
      <c r="K32" s="23">
        <f>[1]Sheet1!L71+[1]Sheet1!L73+[1]Sheet1!L74+[1]Sheet1!L75+[1]Sheet1!L76</f>
        <v>0</v>
      </c>
      <c r="L32" s="23">
        <f>[1]Sheet1!M71+[1]Sheet1!M73+[1]Sheet1!M74+[1]Sheet1!M75+[1]Sheet1!M76</f>
        <v>0</v>
      </c>
      <c r="M32" s="23">
        <f>[1]Sheet1!N71+[1]Sheet1!N73+[1]Sheet1!N74+[1]Sheet1!N75+[1]Sheet1!N76</f>
        <v>0</v>
      </c>
      <c r="N32" s="23">
        <f>I32-K32-M32</f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0</v>
      </c>
      <c r="S32" s="23">
        <f>[1]Sheet1!S71+[1]Sheet1!S73+[1]Sheet1!S74+[1]Sheet1!S75+[1]Sheet1!S76</f>
        <v>0</v>
      </c>
      <c r="T32" s="23">
        <f>[1]Sheet1!T71+[1]Sheet1!T73+[1]Sheet1!T74+[1]Sheet1!T75+[1]Sheet1!T76</f>
        <v>0</v>
      </c>
    </row>
    <row r="33" spans="1:20" ht="18.75" customHeight="1">
      <c r="A33" s="68"/>
      <c r="B33" s="87" t="s">
        <v>41</v>
      </c>
      <c r="C33" s="92"/>
      <c r="D33" s="88"/>
      <c r="E33" s="23"/>
      <c r="F33" s="23"/>
      <c r="G33" s="23"/>
      <c r="H33" s="23"/>
      <c r="I33" s="23">
        <f t="shared" ref="I33:I43" si="14">H33</f>
        <v>0</v>
      </c>
      <c r="J33" s="23"/>
      <c r="K33" s="23">
        <f t="shared" ref="K33:K43" si="15">J33</f>
        <v>0</v>
      </c>
      <c r="L33" s="23"/>
      <c r="M33" s="23">
        <f t="shared" ref="M33:M43" si="16">L33</f>
        <v>0</v>
      </c>
      <c r="N33" s="23">
        <f>I33-K33-M33</f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17">S33</f>
        <v>0</v>
      </c>
    </row>
    <row r="34" spans="1:20" ht="18.75" customHeight="1">
      <c r="A34" s="68"/>
      <c r="B34" s="87" t="s">
        <v>42</v>
      </c>
      <c r="C34" s="92"/>
      <c r="D34" s="88"/>
      <c r="E34" s="23"/>
      <c r="F34" s="23"/>
      <c r="G34" s="23"/>
      <c r="H34" s="23"/>
      <c r="I34" s="23">
        <f t="shared" si="14"/>
        <v>0</v>
      </c>
      <c r="J34" s="23"/>
      <c r="K34" s="23">
        <f t="shared" si="15"/>
        <v>0</v>
      </c>
      <c r="L34" s="23"/>
      <c r="M34" s="23">
        <f t="shared" si="16"/>
        <v>0</v>
      </c>
      <c r="N34" s="23">
        <f t="shared" ref="N34:N43" si="18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17"/>
        <v>0</v>
      </c>
    </row>
    <row r="35" spans="1:20" ht="18.75" customHeight="1">
      <c r="A35" s="68"/>
      <c r="B35" s="87" t="s">
        <v>43</v>
      </c>
      <c r="C35" s="92"/>
      <c r="D35" s="88"/>
      <c r="E35" s="23"/>
      <c r="F35" s="23"/>
      <c r="G35" s="23"/>
      <c r="H35" s="23"/>
      <c r="I35" s="23">
        <f t="shared" si="14"/>
        <v>0</v>
      </c>
      <c r="J35" s="23"/>
      <c r="K35" s="23">
        <f t="shared" si="15"/>
        <v>0</v>
      </c>
      <c r="L35" s="23"/>
      <c r="M35" s="23">
        <f t="shared" si="16"/>
        <v>0</v>
      </c>
      <c r="N35" s="23">
        <f t="shared" si="18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17"/>
        <v>0</v>
      </c>
    </row>
    <row r="36" spans="1:20" ht="18.75" customHeight="1">
      <c r="A36" s="68"/>
      <c r="B36" s="87" t="s">
        <v>44</v>
      </c>
      <c r="C36" s="93"/>
      <c r="D36" s="94"/>
      <c r="E36" s="23"/>
      <c r="F36" s="23"/>
      <c r="G36" s="23"/>
      <c r="H36" s="23">
        <f>[1]Sheet1!I86</f>
        <v>11051910</v>
      </c>
      <c r="I36" s="23">
        <f>[1]Sheet1!J86</f>
        <v>14765650</v>
      </c>
      <c r="J36" s="23">
        <f>[1]Sheet1!K86</f>
        <v>11051910</v>
      </c>
      <c r="K36" s="23">
        <f>[1]Sheet1!L86</f>
        <v>14765650</v>
      </c>
      <c r="L36" s="23">
        <f>[1]Sheet1!M86</f>
        <v>0</v>
      </c>
      <c r="M36" s="23">
        <f>[1]Sheet1!N86</f>
        <v>0</v>
      </c>
      <c r="N36" s="23">
        <f t="shared" si="18"/>
        <v>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100</v>
      </c>
      <c r="S36" s="23">
        <f>[1]Sheet1!S86</f>
        <v>0</v>
      </c>
      <c r="T36" s="23">
        <f>[1]Sheet1!T86</f>
        <v>0</v>
      </c>
    </row>
    <row r="37" spans="1:20" ht="18.75" customHeight="1">
      <c r="A37" s="68"/>
      <c r="B37" s="87" t="s">
        <v>45</v>
      </c>
      <c r="C37" s="93"/>
      <c r="D37" s="94"/>
      <c r="E37" s="23"/>
      <c r="F37" s="23"/>
      <c r="G37" s="23"/>
      <c r="H37" s="23">
        <f>[1]Sheet1!I85</f>
        <v>10152610</v>
      </c>
      <c r="I37" s="23">
        <f>[1]Sheet1!J85</f>
        <v>17478840</v>
      </c>
      <c r="J37" s="23">
        <f>[1]Sheet1!K85</f>
        <v>10578500</v>
      </c>
      <c r="K37" s="23">
        <f>[1]Sheet1!L85</f>
        <v>16957500</v>
      </c>
      <c r="L37" s="23">
        <f>[1]Sheet1!M85</f>
        <v>0</v>
      </c>
      <c r="M37" s="23">
        <f>[1]Sheet1!N85</f>
        <v>0</v>
      </c>
      <c r="N37" s="23">
        <f t="shared" si="18"/>
        <v>521340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97.017307784727137</v>
      </c>
      <c r="S37" s="23">
        <f>[1]Sheet1!S85</f>
        <v>798690</v>
      </c>
      <c r="T37" s="23">
        <f>[1]Sheet1!T85</f>
        <v>798690</v>
      </c>
    </row>
    <row r="38" spans="1:20" ht="18.75" customHeight="1">
      <c r="A38" s="68"/>
      <c r="B38" s="87" t="s">
        <v>46</v>
      </c>
      <c r="C38" s="93"/>
      <c r="D38" s="94"/>
      <c r="E38" s="23"/>
      <c r="F38" s="23"/>
      <c r="G38" s="23"/>
      <c r="H38" s="23"/>
      <c r="I38" s="23">
        <f t="shared" si="14"/>
        <v>0</v>
      </c>
      <c r="J38" s="23"/>
      <c r="K38" s="23">
        <f t="shared" si="15"/>
        <v>0</v>
      </c>
      <c r="L38" s="23"/>
      <c r="M38" s="23">
        <f t="shared" si="16"/>
        <v>0</v>
      </c>
      <c r="N38" s="23">
        <f t="shared" si="18"/>
        <v>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17"/>
        <v>0</v>
      </c>
    </row>
    <row r="39" spans="1:20" ht="18.75" customHeight="1">
      <c r="A39" s="68"/>
      <c r="B39" s="87" t="s">
        <v>47</v>
      </c>
      <c r="C39" s="93"/>
      <c r="D39" s="94"/>
      <c r="E39" s="23"/>
      <c r="F39" s="23"/>
      <c r="G39" s="23"/>
      <c r="H39" s="23"/>
      <c r="I39" s="23">
        <f t="shared" si="14"/>
        <v>0</v>
      </c>
      <c r="J39" s="23"/>
      <c r="K39" s="23">
        <f t="shared" si="15"/>
        <v>0</v>
      </c>
      <c r="L39" s="23"/>
      <c r="M39" s="23">
        <f t="shared" si="16"/>
        <v>0</v>
      </c>
      <c r="N39" s="23">
        <f t="shared" si="18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17"/>
        <v>0</v>
      </c>
    </row>
    <row r="40" spans="1:20" ht="18.75" customHeight="1">
      <c r="A40" s="68"/>
      <c r="B40" s="87" t="s">
        <v>48</v>
      </c>
      <c r="C40" s="93"/>
      <c r="D40" s="94"/>
      <c r="E40" s="23"/>
      <c r="F40" s="23"/>
      <c r="G40" s="23"/>
      <c r="H40" s="23"/>
      <c r="I40" s="23">
        <f t="shared" si="14"/>
        <v>0</v>
      </c>
      <c r="J40" s="23"/>
      <c r="K40" s="23">
        <f t="shared" si="15"/>
        <v>0</v>
      </c>
      <c r="L40" s="23"/>
      <c r="M40" s="23">
        <f t="shared" si="16"/>
        <v>0</v>
      </c>
      <c r="N40" s="23">
        <f t="shared" si="18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17"/>
        <v>0</v>
      </c>
    </row>
    <row r="41" spans="1:20" ht="18.75" customHeight="1">
      <c r="A41" s="68"/>
      <c r="B41" s="87" t="s">
        <v>49</v>
      </c>
      <c r="C41" s="93"/>
      <c r="D41" s="94"/>
      <c r="E41" s="23"/>
      <c r="F41" s="23"/>
      <c r="G41" s="23"/>
      <c r="H41" s="23"/>
      <c r="I41" s="23">
        <f t="shared" si="14"/>
        <v>0</v>
      </c>
      <c r="J41" s="23"/>
      <c r="K41" s="23">
        <f t="shared" si="15"/>
        <v>0</v>
      </c>
      <c r="L41" s="23"/>
      <c r="M41" s="23">
        <f t="shared" si="16"/>
        <v>0</v>
      </c>
      <c r="N41" s="23">
        <f t="shared" si="18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17"/>
        <v>0</v>
      </c>
    </row>
    <row r="42" spans="1:20" ht="18.75" customHeight="1">
      <c r="A42" s="68"/>
      <c r="B42" s="87" t="s">
        <v>50</v>
      </c>
      <c r="C42" s="93"/>
      <c r="D42" s="94"/>
      <c r="E42" s="23"/>
      <c r="F42" s="23"/>
      <c r="G42" s="23"/>
      <c r="H42" s="23"/>
      <c r="I42" s="23">
        <f t="shared" si="14"/>
        <v>0</v>
      </c>
      <c r="J42" s="23"/>
      <c r="K42" s="23">
        <f t="shared" si="15"/>
        <v>0</v>
      </c>
      <c r="L42" s="23"/>
      <c r="M42" s="23">
        <f t="shared" si="16"/>
        <v>0</v>
      </c>
      <c r="N42" s="23">
        <f t="shared" si="18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17"/>
        <v>0</v>
      </c>
    </row>
    <row r="43" spans="1:20" ht="18.75" customHeight="1">
      <c r="A43" s="68"/>
      <c r="B43" s="87" t="s">
        <v>51</v>
      </c>
      <c r="C43" s="92"/>
      <c r="D43" s="88"/>
      <c r="E43" s="23"/>
      <c r="F43" s="23"/>
      <c r="G43" s="23"/>
      <c r="H43" s="23"/>
      <c r="I43" s="23">
        <f t="shared" si="14"/>
        <v>0</v>
      </c>
      <c r="J43" s="23"/>
      <c r="K43" s="23">
        <f t="shared" si="15"/>
        <v>0</v>
      </c>
      <c r="L43" s="23"/>
      <c r="M43" s="23">
        <f t="shared" si="16"/>
        <v>0</v>
      </c>
      <c r="N43" s="23">
        <f t="shared" si="18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17"/>
        <v>0</v>
      </c>
    </row>
    <row r="44" spans="1:20" ht="18.75" customHeight="1">
      <c r="A44" s="68"/>
      <c r="B44" s="91" t="s">
        <v>52</v>
      </c>
      <c r="C44" s="87" t="s">
        <v>23</v>
      </c>
      <c r="D44" s="88"/>
      <c r="E44" s="19">
        <f t="shared" ref="E44:N44" si="19">SUM(E45,E49:E50)</f>
        <v>8403000000</v>
      </c>
      <c r="F44" s="19">
        <f t="shared" si="19"/>
        <v>0</v>
      </c>
      <c r="G44" s="19">
        <f t="shared" si="19"/>
        <v>1972672000</v>
      </c>
      <c r="H44" s="19">
        <f t="shared" si="19"/>
        <v>630758400</v>
      </c>
      <c r="I44" s="19">
        <f t="shared" si="19"/>
        <v>1941346640</v>
      </c>
      <c r="J44" s="19">
        <f t="shared" si="19"/>
        <v>619430420</v>
      </c>
      <c r="K44" s="19">
        <f t="shared" si="19"/>
        <v>1924310690</v>
      </c>
      <c r="L44" s="19">
        <f t="shared" si="19"/>
        <v>0</v>
      </c>
      <c r="M44" s="19">
        <f t="shared" si="19"/>
        <v>0</v>
      </c>
      <c r="N44" s="19">
        <f t="shared" si="19"/>
        <v>17035950</v>
      </c>
      <c r="O44" s="20">
        <f t="shared" si="3"/>
        <v>22.900281923122694</v>
      </c>
      <c r="P44" s="20">
        <f t="shared" si="4"/>
        <v>0</v>
      </c>
      <c r="Q44" s="20">
        <f t="shared" si="5"/>
        <v>97.548436334068711</v>
      </c>
      <c r="R44" s="20">
        <f t="shared" si="6"/>
        <v>99.12246738171396</v>
      </c>
      <c r="S44" s="19">
        <f>SUM(S45,S49:S50)</f>
        <v>0</v>
      </c>
      <c r="T44" s="21">
        <f>SUM(T45,T49:T50)</f>
        <v>0</v>
      </c>
    </row>
    <row r="45" spans="1:20" ht="18.75" customHeight="1">
      <c r="A45" s="68"/>
      <c r="B45" s="80"/>
      <c r="C45" s="96" t="s">
        <v>53</v>
      </c>
      <c r="D45" s="32" t="s">
        <v>54</v>
      </c>
      <c r="E45" s="19">
        <f t="shared" ref="E45:N45" si="20">SUM(E46:E48)</f>
        <v>1086000000</v>
      </c>
      <c r="F45" s="19">
        <f t="shared" si="20"/>
        <v>0</v>
      </c>
      <c r="G45" s="19">
        <f t="shared" si="20"/>
        <v>26000000</v>
      </c>
      <c r="H45" s="19">
        <f t="shared" si="20"/>
        <v>50000</v>
      </c>
      <c r="I45" s="19">
        <f t="shared" si="20"/>
        <v>1824000</v>
      </c>
      <c r="J45" s="19">
        <f t="shared" si="20"/>
        <v>51500</v>
      </c>
      <c r="K45" s="19">
        <f t="shared" si="20"/>
        <v>1465000</v>
      </c>
      <c r="L45" s="19">
        <f t="shared" si="20"/>
        <v>0</v>
      </c>
      <c r="M45" s="19">
        <f t="shared" si="20"/>
        <v>0</v>
      </c>
      <c r="N45" s="19">
        <f t="shared" si="20"/>
        <v>359000</v>
      </c>
      <c r="O45" s="20">
        <f t="shared" si="3"/>
        <v>0.13489871086556168</v>
      </c>
      <c r="P45" s="20">
        <f t="shared" si="4"/>
        <v>0</v>
      </c>
      <c r="Q45" s="20">
        <f t="shared" si="5"/>
        <v>5.6346153846153841</v>
      </c>
      <c r="R45" s="20">
        <f t="shared" si="6"/>
        <v>80.317982456140342</v>
      </c>
      <c r="S45" s="19">
        <f>SUM(S46:S48)</f>
        <v>0</v>
      </c>
      <c r="T45" s="21">
        <f>SUM(T46:T48)</f>
        <v>0</v>
      </c>
    </row>
    <row r="46" spans="1:20" ht="18.75" customHeight="1">
      <c r="A46" s="68"/>
      <c r="B46" s="80"/>
      <c r="C46" s="97"/>
      <c r="D46" s="32" t="s">
        <v>55</v>
      </c>
      <c r="E46" s="23">
        <f>[1]Sheet1!F20</f>
        <v>1086000000</v>
      </c>
      <c r="F46" s="23"/>
      <c r="G46" s="23">
        <f>[1]Sheet1!G20</f>
        <v>26000000</v>
      </c>
      <c r="H46" s="23">
        <f>[1]Sheet1!I20</f>
        <v>0</v>
      </c>
      <c r="I46" s="23">
        <f>[1]Sheet1!J20</f>
        <v>0</v>
      </c>
      <c r="J46" s="23">
        <f>[1]Sheet1!K20</f>
        <v>0</v>
      </c>
      <c r="K46" s="23">
        <f>[1]Sheet1!L20</f>
        <v>0</v>
      </c>
      <c r="L46" s="23">
        <f>[1]Sheet1!M20</f>
        <v>0</v>
      </c>
      <c r="M46" s="23">
        <f>[1]Sheet1!N20</f>
        <v>0</v>
      </c>
      <c r="N46" s="23">
        <f>I46-K46-M46</f>
        <v>0</v>
      </c>
      <c r="O46" s="20">
        <f t="shared" si="3"/>
        <v>0</v>
      </c>
      <c r="P46" s="20">
        <f t="shared" si="4"/>
        <v>0</v>
      </c>
      <c r="Q46" s="20">
        <f t="shared" si="5"/>
        <v>0</v>
      </c>
      <c r="R46" s="20">
        <f t="shared" si="6"/>
        <v>0</v>
      </c>
      <c r="S46" s="23">
        <f>[1]Sheet1!S20</f>
        <v>0</v>
      </c>
      <c r="T46" s="23">
        <f>[1]Sheet1!T20</f>
        <v>0</v>
      </c>
    </row>
    <row r="47" spans="1:20" ht="18.75" customHeight="1">
      <c r="A47" s="68"/>
      <c r="B47" s="80"/>
      <c r="C47" s="97"/>
      <c r="D47" s="32" t="s">
        <v>56</v>
      </c>
      <c r="E47" s="23">
        <f>[1]Sheet1!F21</f>
        <v>0</v>
      </c>
      <c r="F47" s="23">
        <f>[1]Sheet1!H21</f>
        <v>0</v>
      </c>
      <c r="G47" s="23">
        <f>[1]Sheet1!G21</f>
        <v>0</v>
      </c>
      <c r="H47" s="23">
        <f>[1]Sheet1!I21</f>
        <v>50000</v>
      </c>
      <c r="I47" s="23">
        <f>[1]Sheet1!J21</f>
        <v>50000</v>
      </c>
      <c r="J47" s="23">
        <f>[1]Sheet1!K21</f>
        <v>0</v>
      </c>
      <c r="K47" s="23">
        <f>[1]Sheet1!L21</f>
        <v>0</v>
      </c>
      <c r="L47" s="23">
        <f>[1]Sheet1!M21</f>
        <v>0</v>
      </c>
      <c r="M47" s="23">
        <f>[1]Sheet1!N21</f>
        <v>0</v>
      </c>
      <c r="N47" s="23">
        <f>I47-K47-M47</f>
        <v>50000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0</v>
      </c>
      <c r="S47" s="23">
        <f>[1]Sheet1!S21</f>
        <v>0</v>
      </c>
      <c r="T47" s="23">
        <f>[1]Sheet1!T21</f>
        <v>0</v>
      </c>
    </row>
    <row r="48" spans="1:20" ht="18.75" customHeight="1">
      <c r="A48" s="68"/>
      <c r="B48" s="80"/>
      <c r="C48" s="98"/>
      <c r="D48" s="32" t="s">
        <v>57</v>
      </c>
      <c r="E48" s="23">
        <f>[1]Sheet1!F22</f>
        <v>0</v>
      </c>
      <c r="F48" s="23">
        <f>[1]Sheet1!H22</f>
        <v>0</v>
      </c>
      <c r="G48" s="23">
        <f>[1]Sheet1!G22</f>
        <v>0</v>
      </c>
      <c r="H48" s="23">
        <f>[1]Sheet1!I22</f>
        <v>0</v>
      </c>
      <c r="I48" s="23">
        <f>[1]Sheet1!J22</f>
        <v>1774000</v>
      </c>
      <c r="J48" s="23">
        <f>[1]Sheet1!K22</f>
        <v>51500</v>
      </c>
      <c r="K48" s="23">
        <f>[1]Sheet1!L22</f>
        <v>1465000</v>
      </c>
      <c r="L48" s="23">
        <f>[1]Sheet1!M22</f>
        <v>0</v>
      </c>
      <c r="M48" s="23">
        <f>[1]Sheet1!N22</f>
        <v>0</v>
      </c>
      <c r="N48" s="23">
        <f>I48-K48-M48</f>
        <v>309000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82.581736189402477</v>
      </c>
      <c r="S48" s="23">
        <f>[1]Sheet1!S22</f>
        <v>0</v>
      </c>
      <c r="T48" s="23">
        <f>[1]Sheet1!T22</f>
        <v>0</v>
      </c>
    </row>
    <row r="49" spans="1:20" ht="18.75" customHeight="1">
      <c r="A49" s="68"/>
      <c r="B49" s="80"/>
      <c r="C49" s="87" t="s">
        <v>58</v>
      </c>
      <c r="D49" s="88"/>
      <c r="E49" s="23">
        <f>[1]Sheet1!$F$48</f>
        <v>1477000000</v>
      </c>
      <c r="F49" s="23"/>
      <c r="G49" s="23">
        <f>[1]Sheet1!$G$48</f>
        <v>0</v>
      </c>
      <c r="H49" s="23">
        <f>[1]Sheet1!I48</f>
        <v>28139250</v>
      </c>
      <c r="I49" s="23">
        <f>[1]Sheet1!J48</f>
        <v>38846040</v>
      </c>
      <c r="J49" s="23">
        <f>[1]Sheet1!K48</f>
        <v>16809770</v>
      </c>
      <c r="K49" s="23">
        <f>[1]Sheet1!L48</f>
        <v>22169090</v>
      </c>
      <c r="L49" s="23">
        <f>[1]Sheet1!M48</f>
        <v>0</v>
      </c>
      <c r="M49" s="23">
        <f>[1]Sheet1!N48</f>
        <v>0</v>
      </c>
      <c r="N49" s="23">
        <f>I49-K49-M49</f>
        <v>16676950</v>
      </c>
      <c r="O49" s="20">
        <f t="shared" si="3"/>
        <v>1.5009539607312119</v>
      </c>
      <c r="P49" s="20">
        <f t="shared" si="4"/>
        <v>0</v>
      </c>
      <c r="Q49" s="20">
        <f t="shared" si="5"/>
        <v>0</v>
      </c>
      <c r="R49" s="20">
        <f t="shared" si="6"/>
        <v>57.069111806505887</v>
      </c>
      <c r="S49" s="23">
        <f>[1]Sheet1!S48</f>
        <v>0</v>
      </c>
      <c r="T49" s="23">
        <f>[1]Sheet1!T48</f>
        <v>0</v>
      </c>
    </row>
    <row r="50" spans="1:20" ht="17.25" customHeight="1">
      <c r="A50" s="68"/>
      <c r="B50" s="81"/>
      <c r="C50" s="99" t="s">
        <v>59</v>
      </c>
      <c r="D50" s="100"/>
      <c r="E50" s="23">
        <f>[1]Sheet1!$F$49</f>
        <v>5840000000</v>
      </c>
      <c r="F50" s="23"/>
      <c r="G50" s="23">
        <f>[1]Sheet1!$G$49</f>
        <v>1946672000</v>
      </c>
      <c r="H50" s="23">
        <f>[1]Sheet1!I49</f>
        <v>602569150</v>
      </c>
      <c r="I50" s="23">
        <f>[1]Sheet1!J49</f>
        <v>1900676600</v>
      </c>
      <c r="J50" s="23">
        <f>[1]Sheet1!K49</f>
        <v>602569150</v>
      </c>
      <c r="K50" s="23">
        <f>[1]Sheet1!L49</f>
        <v>1900676600</v>
      </c>
      <c r="L50" s="23">
        <f>[1]Sheet1!M49</f>
        <v>0</v>
      </c>
      <c r="M50" s="23">
        <f>[1]Sheet1!N49</f>
        <v>0</v>
      </c>
      <c r="N50" s="23">
        <f>I50-K50-M50</f>
        <v>0</v>
      </c>
      <c r="O50" s="20">
        <f t="shared" si="3"/>
        <v>32.545832191780818</v>
      </c>
      <c r="P50" s="20">
        <f t="shared" si="4"/>
        <v>0</v>
      </c>
      <c r="Q50" s="20">
        <f t="shared" si="5"/>
        <v>97.637229076084722</v>
      </c>
      <c r="R50" s="20">
        <f t="shared" si="6"/>
        <v>100</v>
      </c>
      <c r="S50" s="23">
        <f>[1]Sheet1!S49</f>
        <v>0</v>
      </c>
      <c r="T50" s="23">
        <f>[1]Sheet1!T49</f>
        <v>0</v>
      </c>
    </row>
    <row r="51" spans="1:20" ht="17.25" customHeight="1">
      <c r="A51" s="68"/>
      <c r="B51" s="95" t="s">
        <v>60</v>
      </c>
      <c r="C51" s="87" t="s">
        <v>23</v>
      </c>
      <c r="D51" s="94"/>
      <c r="E51" s="19">
        <f t="shared" ref="E51:T51" si="21">SUM(E52:E56)</f>
        <v>0</v>
      </c>
      <c r="F51" s="19">
        <f t="shared" si="21"/>
        <v>0</v>
      </c>
      <c r="G51" s="19">
        <f t="shared" si="21"/>
        <v>0</v>
      </c>
      <c r="H51" s="19">
        <f t="shared" si="21"/>
        <v>0</v>
      </c>
      <c r="I51" s="19">
        <f t="shared" si="21"/>
        <v>0</v>
      </c>
      <c r="J51" s="19">
        <f t="shared" si="21"/>
        <v>0</v>
      </c>
      <c r="K51" s="19">
        <f t="shared" si="21"/>
        <v>0</v>
      </c>
      <c r="L51" s="19">
        <f t="shared" si="21"/>
        <v>0</v>
      </c>
      <c r="M51" s="19">
        <f t="shared" si="21"/>
        <v>0</v>
      </c>
      <c r="N51" s="19">
        <f t="shared" si="21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1"/>
        <v>0</v>
      </c>
      <c r="T51" s="21">
        <f t="shared" si="21"/>
        <v>0</v>
      </c>
    </row>
    <row r="52" spans="1:20" ht="17.25" customHeight="1">
      <c r="A52" s="68"/>
      <c r="B52" s="80"/>
      <c r="C52" s="87" t="s">
        <v>61</v>
      </c>
      <c r="D52" s="94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2">IF(E52=0,0,+K52/E52)*100</f>
        <v>0</v>
      </c>
      <c r="P52" s="20">
        <f t="shared" ref="P52:P71" si="23">IF(F52=0,0,+K52/F52)*100</f>
        <v>0</v>
      </c>
      <c r="Q52" s="20">
        <f t="shared" ref="Q52:Q71" si="24">IF(G52=0,0,+K52/G52)*100</f>
        <v>0</v>
      </c>
      <c r="R52" s="20">
        <f t="shared" ref="R52:R71" si="25">IF(I52=0,0,+K52/I52)*100</f>
        <v>0</v>
      </c>
      <c r="S52" s="23"/>
      <c r="T52" s="24">
        <f>S52</f>
        <v>0</v>
      </c>
    </row>
    <row r="53" spans="1:20" ht="17.25" customHeight="1">
      <c r="A53" s="68"/>
      <c r="B53" s="80"/>
      <c r="C53" s="87" t="s">
        <v>62</v>
      </c>
      <c r="D53" s="94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2"/>
        <v>0</v>
      </c>
      <c r="P53" s="20">
        <f t="shared" si="23"/>
        <v>0</v>
      </c>
      <c r="Q53" s="20">
        <f t="shared" si="24"/>
        <v>0</v>
      </c>
      <c r="R53" s="20">
        <f t="shared" si="25"/>
        <v>0</v>
      </c>
      <c r="S53" s="23"/>
      <c r="T53" s="24">
        <f>S53</f>
        <v>0</v>
      </c>
    </row>
    <row r="54" spans="1:20" ht="17.25" customHeight="1">
      <c r="A54" s="68"/>
      <c r="B54" s="80"/>
      <c r="C54" s="87" t="s">
        <v>63</v>
      </c>
      <c r="D54" s="94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2"/>
        <v>0</v>
      </c>
      <c r="P54" s="20">
        <f t="shared" si="23"/>
        <v>0</v>
      </c>
      <c r="Q54" s="20">
        <f t="shared" si="24"/>
        <v>0</v>
      </c>
      <c r="R54" s="20">
        <f t="shared" si="25"/>
        <v>0</v>
      </c>
      <c r="S54" s="23"/>
      <c r="T54" s="24">
        <f>S54</f>
        <v>0</v>
      </c>
    </row>
    <row r="55" spans="1:20" ht="17.25" customHeight="1">
      <c r="A55" s="68"/>
      <c r="B55" s="80"/>
      <c r="C55" s="87" t="s">
        <v>64</v>
      </c>
      <c r="D55" s="94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2"/>
        <v>0</v>
      </c>
      <c r="P55" s="20">
        <f t="shared" si="23"/>
        <v>0</v>
      </c>
      <c r="Q55" s="20">
        <f t="shared" si="24"/>
        <v>0</v>
      </c>
      <c r="R55" s="20">
        <f t="shared" si="25"/>
        <v>0</v>
      </c>
      <c r="S55" s="23"/>
      <c r="T55" s="24">
        <f>S55</f>
        <v>0</v>
      </c>
    </row>
    <row r="56" spans="1:20" ht="17.25" customHeight="1">
      <c r="A56" s="68"/>
      <c r="B56" s="81"/>
      <c r="C56" s="87" t="s">
        <v>65</v>
      </c>
      <c r="D56" s="94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2"/>
        <v>0</v>
      </c>
      <c r="P56" s="20">
        <f t="shared" si="23"/>
        <v>0</v>
      </c>
      <c r="Q56" s="20">
        <f t="shared" si="24"/>
        <v>0</v>
      </c>
      <c r="R56" s="20">
        <f t="shared" si="25"/>
        <v>0</v>
      </c>
      <c r="S56" s="23"/>
      <c r="T56" s="24">
        <f>S56</f>
        <v>0</v>
      </c>
    </row>
    <row r="57" spans="1:20" ht="18.75" customHeight="1">
      <c r="A57" s="68"/>
      <c r="B57" s="84" t="s">
        <v>66</v>
      </c>
      <c r="C57" s="87" t="s">
        <v>23</v>
      </c>
      <c r="D57" s="88"/>
      <c r="E57" s="19">
        <f t="shared" ref="E57:N57" si="26">SUM(E58,E63:E64)</f>
        <v>54889000000</v>
      </c>
      <c r="F57" s="19">
        <f t="shared" si="26"/>
        <v>0</v>
      </c>
      <c r="G57" s="19">
        <f t="shared" si="26"/>
        <v>28874000000</v>
      </c>
      <c r="H57" s="19">
        <f t="shared" si="26"/>
        <v>20786374110</v>
      </c>
      <c r="I57" s="19">
        <f t="shared" si="26"/>
        <v>32270900670</v>
      </c>
      <c r="J57" s="19">
        <f t="shared" si="26"/>
        <v>20589611110</v>
      </c>
      <c r="K57" s="19">
        <f t="shared" si="26"/>
        <v>29997930530</v>
      </c>
      <c r="L57" s="19">
        <f t="shared" si="26"/>
        <v>0</v>
      </c>
      <c r="M57" s="19">
        <f t="shared" si="26"/>
        <v>0</v>
      </c>
      <c r="N57" s="19">
        <f t="shared" si="26"/>
        <v>2272970140</v>
      </c>
      <c r="O57" s="20">
        <f t="shared" si="22"/>
        <v>54.651989524312704</v>
      </c>
      <c r="P57" s="20">
        <f t="shared" si="23"/>
        <v>0</v>
      </c>
      <c r="Q57" s="20">
        <f t="shared" si="24"/>
        <v>103.89253491029993</v>
      </c>
      <c r="R57" s="20">
        <f t="shared" si="25"/>
        <v>92.956595283028392</v>
      </c>
      <c r="S57" s="19">
        <f>SUM(S58,S63:S64)</f>
        <v>50385740</v>
      </c>
      <c r="T57" s="21">
        <f>SUM(T58,T63:T64)</f>
        <v>58849510</v>
      </c>
    </row>
    <row r="58" spans="1:20" ht="18.75" customHeight="1">
      <c r="A58" s="68"/>
      <c r="B58" s="85"/>
      <c r="C58" s="96" t="s">
        <v>67</v>
      </c>
      <c r="D58" s="32" t="s">
        <v>68</v>
      </c>
      <c r="E58" s="19">
        <f t="shared" ref="E58:N58" si="27">SUM(E59:E62)</f>
        <v>54889000000</v>
      </c>
      <c r="F58" s="19">
        <f t="shared" si="27"/>
        <v>0</v>
      </c>
      <c r="G58" s="19">
        <f t="shared" si="27"/>
        <v>28874000000</v>
      </c>
      <c r="H58" s="19">
        <f t="shared" si="27"/>
        <v>20786374110</v>
      </c>
      <c r="I58" s="19">
        <f t="shared" si="27"/>
        <v>31600534810</v>
      </c>
      <c r="J58" s="19">
        <f t="shared" si="27"/>
        <v>20589611110</v>
      </c>
      <c r="K58" s="19">
        <f t="shared" si="27"/>
        <v>29327564670</v>
      </c>
      <c r="L58" s="19">
        <f t="shared" si="27"/>
        <v>0</v>
      </c>
      <c r="M58" s="19">
        <f t="shared" si="27"/>
        <v>0</v>
      </c>
      <c r="N58" s="19">
        <f t="shared" si="27"/>
        <v>2272970140</v>
      </c>
      <c r="O58" s="20">
        <f t="shared" si="22"/>
        <v>53.430677676765839</v>
      </c>
      <c r="P58" s="20">
        <f t="shared" si="23"/>
        <v>0</v>
      </c>
      <c r="Q58" s="20">
        <f t="shared" si="24"/>
        <v>101.57084113735542</v>
      </c>
      <c r="R58" s="20">
        <f t="shared" si="25"/>
        <v>92.80717825294299</v>
      </c>
      <c r="S58" s="19">
        <f>SUM(S59:S62)</f>
        <v>50385740</v>
      </c>
      <c r="T58" s="21">
        <f>SUM(T59:T62)</f>
        <v>58849510</v>
      </c>
    </row>
    <row r="59" spans="1:20" ht="18.75" customHeight="1">
      <c r="A59" s="68"/>
      <c r="B59" s="85"/>
      <c r="C59" s="97"/>
      <c r="D59" s="32" t="s">
        <v>69</v>
      </c>
      <c r="E59" s="23">
        <f>[1]Sheet1!F25</f>
        <v>54889000000</v>
      </c>
      <c r="F59" s="23"/>
      <c r="G59" s="23">
        <f>[1]Sheet1!G25</f>
        <v>28874000000</v>
      </c>
      <c r="H59" s="23">
        <f>[1]Sheet1!I25</f>
        <v>112490540</v>
      </c>
      <c r="I59" s="23">
        <f>[1]Sheet1!J25</f>
        <v>1652499940</v>
      </c>
      <c r="J59" s="23">
        <f>[1]Sheet1!K25</f>
        <v>23894370</v>
      </c>
      <c r="K59" s="23">
        <f>[1]Sheet1!L25</f>
        <v>132688670</v>
      </c>
      <c r="L59" s="23">
        <f>[1]Sheet1!M25</f>
        <v>0</v>
      </c>
      <c r="M59" s="23">
        <f>[1]Sheet1!N25</f>
        <v>0</v>
      </c>
      <c r="N59" s="23">
        <f t="shared" ref="N59:N64" si="28">I59-K59-M59</f>
        <v>1519811270</v>
      </c>
      <c r="O59" s="20">
        <f t="shared" si="22"/>
        <v>0.24174000255060216</v>
      </c>
      <c r="P59" s="20">
        <f t="shared" si="23"/>
        <v>0</v>
      </c>
      <c r="Q59" s="20">
        <f t="shared" si="24"/>
        <v>0.459543776407841</v>
      </c>
      <c r="R59" s="20">
        <f t="shared" si="25"/>
        <v>8.0295718497877822</v>
      </c>
      <c r="S59" s="23">
        <f>[1]Sheet1!S25</f>
        <v>430620</v>
      </c>
      <c r="T59" s="23">
        <f>[1]Sheet1!T25</f>
        <v>2137690</v>
      </c>
    </row>
    <row r="60" spans="1:20" ht="18.75" customHeight="1">
      <c r="A60" s="68"/>
      <c r="B60" s="85"/>
      <c r="C60" s="97"/>
      <c r="D60" s="32" t="s">
        <v>70</v>
      </c>
      <c r="E60" s="23">
        <f>[1]Sheet1!F26</f>
        <v>0</v>
      </c>
      <c r="F60" s="23">
        <f>[1]Sheet1!H26</f>
        <v>0</v>
      </c>
      <c r="G60" s="23">
        <f>[1]Sheet1!G26</f>
        <v>0</v>
      </c>
      <c r="H60" s="23">
        <f>[1]Sheet1!I26</f>
        <v>481971330</v>
      </c>
      <c r="I60" s="23">
        <f>[1]Sheet1!J26</f>
        <v>1341518050</v>
      </c>
      <c r="J60" s="23">
        <f>[1]Sheet1!K26</f>
        <v>369979410</v>
      </c>
      <c r="K60" s="23">
        <f>[1]Sheet1!L26</f>
        <v>833878140</v>
      </c>
      <c r="L60" s="23">
        <f>[1]Sheet1!M26</f>
        <v>0</v>
      </c>
      <c r="M60" s="23">
        <f>[1]Sheet1!N26</f>
        <v>0</v>
      </c>
      <c r="N60" s="23">
        <f t="shared" si="28"/>
        <v>507639910</v>
      </c>
      <c r="O60" s="20">
        <f t="shared" si="22"/>
        <v>0</v>
      </c>
      <c r="P60" s="20">
        <f t="shared" si="23"/>
        <v>0</v>
      </c>
      <c r="Q60" s="20">
        <f t="shared" si="24"/>
        <v>0</v>
      </c>
      <c r="R60" s="20">
        <f t="shared" si="25"/>
        <v>62.159293346817066</v>
      </c>
      <c r="S60" s="23">
        <f>[1]Sheet1!S26</f>
        <v>206630</v>
      </c>
      <c r="T60" s="23">
        <f>[1]Sheet1!T26</f>
        <v>206630</v>
      </c>
    </row>
    <row r="61" spans="1:20" ht="18.75" customHeight="1">
      <c r="A61" s="68"/>
      <c r="B61" s="85"/>
      <c r="C61" s="97"/>
      <c r="D61" s="32" t="s">
        <v>71</v>
      </c>
      <c r="E61" s="23">
        <f>[1]Sheet1!F27</f>
        <v>0</v>
      </c>
      <c r="F61" s="23">
        <f>[1]Sheet1!H27</f>
        <v>0</v>
      </c>
      <c r="G61" s="23">
        <f>[1]Sheet1!G27</f>
        <v>0</v>
      </c>
      <c r="H61" s="23">
        <f>[1]Sheet1!I27</f>
        <v>18959532830</v>
      </c>
      <c r="I61" s="23">
        <f>[1]Sheet1!J27</f>
        <v>21629526120</v>
      </c>
      <c r="J61" s="23">
        <f>[1]Sheet1!K27</f>
        <v>18984534120</v>
      </c>
      <c r="K61" s="23">
        <f>[1]Sheet1!L27</f>
        <v>21472008020</v>
      </c>
      <c r="L61" s="23">
        <f>[1]Sheet1!M27</f>
        <v>0</v>
      </c>
      <c r="M61" s="23">
        <f>[1]Sheet1!N27</f>
        <v>0</v>
      </c>
      <c r="N61" s="23">
        <f t="shared" si="28"/>
        <v>157518100</v>
      </c>
      <c r="O61" s="20">
        <f t="shared" si="22"/>
        <v>0</v>
      </c>
      <c r="P61" s="20">
        <f t="shared" si="23"/>
        <v>0</v>
      </c>
      <c r="Q61" s="20">
        <f t="shared" si="24"/>
        <v>0</v>
      </c>
      <c r="R61" s="20">
        <f t="shared" si="25"/>
        <v>99.27174502517488</v>
      </c>
      <c r="S61" s="23">
        <f>[1]Sheet1!S27</f>
        <v>1832560</v>
      </c>
      <c r="T61" s="23">
        <f>[1]Sheet1!T27</f>
        <v>1832560</v>
      </c>
    </row>
    <row r="62" spans="1:20" ht="18.75" customHeight="1">
      <c r="A62" s="68"/>
      <c r="B62" s="85"/>
      <c r="C62" s="98"/>
      <c r="D62" s="32" t="s">
        <v>65</v>
      </c>
      <c r="E62" s="23">
        <f>[1]Sheet1!F28</f>
        <v>0</v>
      </c>
      <c r="F62" s="23">
        <f>[1]Sheet1!H28</f>
        <v>0</v>
      </c>
      <c r="G62" s="23">
        <f>[1]Sheet1!G28</f>
        <v>0</v>
      </c>
      <c r="H62" s="23">
        <f>[1]Sheet1!I28</f>
        <v>1232379410</v>
      </c>
      <c r="I62" s="23">
        <f>[1]Sheet1!J28</f>
        <v>6976990700</v>
      </c>
      <c r="J62" s="23">
        <f>[1]Sheet1!K28</f>
        <v>1211203210</v>
      </c>
      <c r="K62" s="23">
        <f>[1]Sheet1!L28</f>
        <v>6888989840</v>
      </c>
      <c r="L62" s="23">
        <f>[1]Sheet1!M28</f>
        <v>0</v>
      </c>
      <c r="M62" s="23">
        <f>[1]Sheet1!N28</f>
        <v>0</v>
      </c>
      <c r="N62" s="23">
        <f t="shared" si="28"/>
        <v>88000860</v>
      </c>
      <c r="O62" s="20">
        <f t="shared" si="22"/>
        <v>0</v>
      </c>
      <c r="P62" s="20">
        <f t="shared" si="23"/>
        <v>0</v>
      </c>
      <c r="Q62" s="20">
        <f t="shared" si="24"/>
        <v>0</v>
      </c>
      <c r="R62" s="20">
        <f t="shared" si="25"/>
        <v>98.738698906392415</v>
      </c>
      <c r="S62" s="23">
        <f>[1]Sheet1!S28</f>
        <v>47915930</v>
      </c>
      <c r="T62" s="23">
        <f>[1]Sheet1!T28</f>
        <v>54672630</v>
      </c>
    </row>
    <row r="63" spans="1:20" ht="18.75" customHeight="1">
      <c r="A63" s="68"/>
      <c r="B63" s="85"/>
      <c r="C63" s="87" t="s">
        <v>59</v>
      </c>
      <c r="D63" s="88"/>
      <c r="E63" s="23"/>
      <c r="F63" s="23"/>
      <c r="G63" s="23"/>
      <c r="H63" s="23">
        <f>[1]Sheet1!I93</f>
        <v>0</v>
      </c>
      <c r="I63" s="23">
        <f>[1]Sheet1!J93</f>
        <v>670365860</v>
      </c>
      <c r="J63" s="23">
        <f>[1]Sheet1!K93</f>
        <v>0</v>
      </c>
      <c r="K63" s="23">
        <f>[1]Sheet1!L93</f>
        <v>670365860</v>
      </c>
      <c r="L63" s="23">
        <f>[1]Sheet1!M93</f>
        <v>0</v>
      </c>
      <c r="M63" s="23">
        <f>[1]Sheet1!N93</f>
        <v>0</v>
      </c>
      <c r="N63" s="23">
        <f t="shared" si="28"/>
        <v>0</v>
      </c>
      <c r="O63" s="20">
        <f t="shared" si="22"/>
        <v>0</v>
      </c>
      <c r="P63" s="20">
        <f t="shared" si="23"/>
        <v>0</v>
      </c>
      <c r="Q63" s="20">
        <f t="shared" si="24"/>
        <v>0</v>
      </c>
      <c r="R63" s="20">
        <f t="shared" si="25"/>
        <v>100</v>
      </c>
      <c r="S63" s="23">
        <f>[1]Sheet1!S93</f>
        <v>0</v>
      </c>
      <c r="T63" s="23">
        <f>[1]Sheet1!T93</f>
        <v>0</v>
      </c>
    </row>
    <row r="64" spans="1:20" ht="18.75" customHeight="1">
      <c r="A64" s="68"/>
      <c r="B64" s="86"/>
      <c r="C64" s="87" t="s">
        <v>72</v>
      </c>
      <c r="D64" s="88"/>
      <c r="E64" s="23"/>
      <c r="F64" s="23"/>
      <c r="G64" s="23"/>
      <c r="H64" s="23"/>
      <c r="I64" s="23">
        <f>H64</f>
        <v>0</v>
      </c>
      <c r="J64" s="23"/>
      <c r="K64" s="23">
        <f>J64</f>
        <v>0</v>
      </c>
      <c r="L64" s="23"/>
      <c r="M64" s="23">
        <f>L64</f>
        <v>0</v>
      </c>
      <c r="N64" s="23">
        <f t="shared" si="28"/>
        <v>0</v>
      </c>
      <c r="O64" s="20">
        <f t="shared" si="22"/>
        <v>0</v>
      </c>
      <c r="P64" s="20">
        <f t="shared" si="23"/>
        <v>0</v>
      </c>
      <c r="Q64" s="20">
        <f t="shared" si="24"/>
        <v>0</v>
      </c>
      <c r="R64" s="20">
        <f t="shared" si="25"/>
        <v>0</v>
      </c>
      <c r="S64" s="23"/>
      <c r="T64" s="24">
        <f>S64</f>
        <v>0</v>
      </c>
    </row>
    <row r="65" spans="1:20" ht="18.75" customHeight="1">
      <c r="A65" s="68"/>
      <c r="B65" s="91" t="s">
        <v>73</v>
      </c>
      <c r="C65" s="87" t="s">
        <v>23</v>
      </c>
      <c r="D65" s="88"/>
      <c r="E65" s="19">
        <f t="shared" ref="E65:N65" si="29">SUM(E66:E71)</f>
        <v>107854000000</v>
      </c>
      <c r="F65" s="19">
        <f t="shared" si="29"/>
        <v>0</v>
      </c>
      <c r="G65" s="19">
        <f t="shared" si="29"/>
        <v>0</v>
      </c>
      <c r="H65" s="19">
        <f t="shared" si="29"/>
        <v>45536840</v>
      </c>
      <c r="I65" s="19">
        <f t="shared" si="29"/>
        <v>233779660</v>
      </c>
      <c r="J65" s="19">
        <f t="shared" si="29"/>
        <v>51603810</v>
      </c>
      <c r="K65" s="19">
        <f t="shared" si="29"/>
        <v>214843070</v>
      </c>
      <c r="L65" s="19">
        <f t="shared" si="29"/>
        <v>0</v>
      </c>
      <c r="M65" s="19">
        <f t="shared" si="29"/>
        <v>0</v>
      </c>
      <c r="N65" s="19">
        <f t="shared" si="29"/>
        <v>18936590</v>
      </c>
      <c r="O65" s="20">
        <f t="shared" si="22"/>
        <v>0.19919805477775512</v>
      </c>
      <c r="P65" s="20">
        <f t="shared" si="23"/>
        <v>0</v>
      </c>
      <c r="Q65" s="20">
        <f t="shared" si="24"/>
        <v>0</v>
      </c>
      <c r="R65" s="20">
        <f t="shared" si="25"/>
        <v>91.899812840860491</v>
      </c>
      <c r="S65" s="19">
        <f>SUM(S66:S71)</f>
        <v>0</v>
      </c>
      <c r="T65" s="21">
        <f>SUM(T66:T71)</f>
        <v>0</v>
      </c>
    </row>
    <row r="66" spans="1:20" ht="18.75" customHeight="1">
      <c r="A66" s="68"/>
      <c r="B66" s="80"/>
      <c r="C66" s="87" t="s">
        <v>74</v>
      </c>
      <c r="D66" s="88"/>
      <c r="E66" s="23">
        <f>[1]Sheet1!$F$51</f>
        <v>107854000000</v>
      </c>
      <c r="F66" s="23"/>
      <c r="G66" s="23">
        <f>[1]Sheet1!$G$51</f>
        <v>0</v>
      </c>
      <c r="H66" s="23">
        <f>[1]Sheet1!I51</f>
        <v>20376040</v>
      </c>
      <c r="I66" s="23">
        <f>[1]Sheet1!J51</f>
        <v>42864770</v>
      </c>
      <c r="J66" s="23">
        <f>[1]Sheet1!K51</f>
        <v>20289400</v>
      </c>
      <c r="K66" s="23">
        <f>[1]Sheet1!L51</f>
        <v>41578620</v>
      </c>
      <c r="L66" s="23">
        <f>[1]Sheet1!M51</f>
        <v>0</v>
      </c>
      <c r="M66" s="23">
        <f>[1]Sheet1!N51</f>
        <v>0</v>
      </c>
      <c r="N66" s="23">
        <f t="shared" ref="N66:N71" si="30">I66-K66-M66</f>
        <v>1286150</v>
      </c>
      <c r="O66" s="20">
        <f t="shared" si="22"/>
        <v>3.8550837242939527E-2</v>
      </c>
      <c r="P66" s="20">
        <f t="shared" si="23"/>
        <v>0</v>
      </c>
      <c r="Q66" s="20">
        <f t="shared" si="24"/>
        <v>0</v>
      </c>
      <c r="R66" s="20">
        <f t="shared" si="25"/>
        <v>96.999517319234414</v>
      </c>
      <c r="S66" s="23">
        <f>[1]Sheet1!S51</f>
        <v>0</v>
      </c>
      <c r="T66" s="23">
        <f>[1]Sheet1!T51</f>
        <v>0</v>
      </c>
    </row>
    <row r="67" spans="1:20" ht="18.75" customHeight="1">
      <c r="A67" s="68"/>
      <c r="B67" s="80"/>
      <c r="C67" s="87" t="s">
        <v>75</v>
      </c>
      <c r="D67" s="88"/>
      <c r="E67" s="23"/>
      <c r="F67" s="23"/>
      <c r="G67" s="23"/>
      <c r="H67" s="23">
        <f>[1]Sheet1!I55</f>
        <v>986850</v>
      </c>
      <c r="I67" s="23">
        <f>[1]Sheet1!J55</f>
        <v>3380440</v>
      </c>
      <c r="J67" s="23">
        <f>[1]Sheet1!K55</f>
        <v>1107860</v>
      </c>
      <c r="K67" s="23">
        <f>[1]Sheet1!L55</f>
        <v>2934390</v>
      </c>
      <c r="L67" s="23">
        <f>[1]Sheet1!M55</f>
        <v>0</v>
      </c>
      <c r="M67" s="23">
        <f>[1]Sheet1!N55</f>
        <v>0</v>
      </c>
      <c r="N67" s="23">
        <f t="shared" si="30"/>
        <v>446050</v>
      </c>
      <c r="O67" s="20">
        <f t="shared" si="22"/>
        <v>0</v>
      </c>
      <c r="P67" s="20">
        <f t="shared" si="23"/>
        <v>0</v>
      </c>
      <c r="Q67" s="20">
        <f t="shared" si="24"/>
        <v>0</v>
      </c>
      <c r="R67" s="20">
        <f t="shared" si="25"/>
        <v>86.804972133805066</v>
      </c>
      <c r="S67" s="23">
        <f>[1]Sheet1!S55</f>
        <v>0</v>
      </c>
      <c r="T67" s="23">
        <f>[1]Sheet1!T55</f>
        <v>0</v>
      </c>
    </row>
    <row r="68" spans="1:20" ht="18.75" customHeight="1">
      <c r="A68" s="68"/>
      <c r="B68" s="80"/>
      <c r="C68" s="87" t="s">
        <v>76</v>
      </c>
      <c r="D68" s="88"/>
      <c r="E68" s="23"/>
      <c r="F68" s="23"/>
      <c r="G68" s="23"/>
      <c r="H68" s="23">
        <f>[1]Sheet1!I54</f>
        <v>24173950</v>
      </c>
      <c r="I68" s="23">
        <f>[1]Sheet1!J54</f>
        <v>187534450</v>
      </c>
      <c r="J68" s="23">
        <f>[1]Sheet1!K54</f>
        <v>30206550</v>
      </c>
      <c r="K68" s="23">
        <f>[1]Sheet1!L54</f>
        <v>170330060</v>
      </c>
      <c r="L68" s="23">
        <f>[1]Sheet1!M54</f>
        <v>0</v>
      </c>
      <c r="M68" s="23">
        <f>[1]Sheet1!N54</f>
        <v>0</v>
      </c>
      <c r="N68" s="23">
        <f t="shared" si="30"/>
        <v>17204390</v>
      </c>
      <c r="O68" s="20">
        <f t="shared" si="22"/>
        <v>0</v>
      </c>
      <c r="P68" s="20">
        <f t="shared" si="23"/>
        <v>0</v>
      </c>
      <c r="Q68" s="20">
        <f t="shared" si="24"/>
        <v>0</v>
      </c>
      <c r="R68" s="20">
        <f t="shared" si="25"/>
        <v>90.82601090093047</v>
      </c>
      <c r="S68" s="23">
        <f>[1]Sheet1!S54</f>
        <v>0</v>
      </c>
      <c r="T68" s="23">
        <f>[1]Sheet1!T54</f>
        <v>0</v>
      </c>
    </row>
    <row r="69" spans="1:20" ht="18.75" customHeight="1">
      <c r="A69" s="68"/>
      <c r="B69" s="80"/>
      <c r="C69" s="87" t="s">
        <v>77</v>
      </c>
      <c r="D69" s="88"/>
      <c r="E69" s="23"/>
      <c r="F69" s="23"/>
      <c r="G69" s="23"/>
      <c r="H69" s="23">
        <f>[1]Sheet1!I52</f>
        <v>0</v>
      </c>
      <c r="I69" s="23">
        <f>[1]Sheet1!J52</f>
        <v>0</v>
      </c>
      <c r="J69" s="23">
        <f>[1]Sheet1!K52</f>
        <v>0</v>
      </c>
      <c r="K69" s="23">
        <f>[1]Sheet1!L52</f>
        <v>0</v>
      </c>
      <c r="L69" s="23">
        <f>[1]Sheet1!M52</f>
        <v>0</v>
      </c>
      <c r="M69" s="23">
        <f>[1]Sheet1!N52</f>
        <v>0</v>
      </c>
      <c r="N69" s="23">
        <f t="shared" si="30"/>
        <v>0</v>
      </c>
      <c r="O69" s="20">
        <f t="shared" si="22"/>
        <v>0</v>
      </c>
      <c r="P69" s="20">
        <f t="shared" si="23"/>
        <v>0</v>
      </c>
      <c r="Q69" s="20">
        <f t="shared" si="24"/>
        <v>0</v>
      </c>
      <c r="R69" s="20">
        <f t="shared" si="25"/>
        <v>0</v>
      </c>
      <c r="S69" s="23">
        <f>[1]Sheet1!S52</f>
        <v>0</v>
      </c>
      <c r="T69" s="23">
        <f>[1]Sheet1!T52</f>
        <v>0</v>
      </c>
    </row>
    <row r="70" spans="1:20" ht="18.75" customHeight="1">
      <c r="A70" s="68"/>
      <c r="B70" s="80"/>
      <c r="C70" s="87" t="s">
        <v>78</v>
      </c>
      <c r="D70" s="88"/>
      <c r="E70" s="23"/>
      <c r="F70" s="23"/>
      <c r="G70" s="23"/>
      <c r="H70" s="23">
        <f>[1]Sheet1!I53</f>
        <v>0</v>
      </c>
      <c r="I70" s="23">
        <f>[1]Sheet1!J53</f>
        <v>0</v>
      </c>
      <c r="J70" s="23">
        <f>[1]Sheet1!K53</f>
        <v>0</v>
      </c>
      <c r="K70" s="23">
        <f>[1]Sheet1!L53</f>
        <v>0</v>
      </c>
      <c r="L70" s="23">
        <f>[1]Sheet1!M53</f>
        <v>0</v>
      </c>
      <c r="M70" s="23">
        <f>[1]Sheet1!N53</f>
        <v>0</v>
      </c>
      <c r="N70" s="23">
        <f t="shared" si="30"/>
        <v>0</v>
      </c>
      <c r="O70" s="20">
        <f t="shared" si="22"/>
        <v>0</v>
      </c>
      <c r="P70" s="20">
        <f t="shared" si="23"/>
        <v>0</v>
      </c>
      <c r="Q70" s="20">
        <f t="shared" si="24"/>
        <v>0</v>
      </c>
      <c r="R70" s="20">
        <f t="shared" si="25"/>
        <v>0</v>
      </c>
      <c r="S70" s="23">
        <f>[1]Sheet1!S53</f>
        <v>0</v>
      </c>
      <c r="T70" s="23">
        <f>[1]Sheet1!T53</f>
        <v>0</v>
      </c>
    </row>
    <row r="71" spans="1:20" ht="17.25" customHeight="1">
      <c r="A71" s="68"/>
      <c r="B71" s="81"/>
      <c r="C71" s="87" t="s">
        <v>79</v>
      </c>
      <c r="D71" s="88"/>
      <c r="E71" s="23"/>
      <c r="F71" s="23"/>
      <c r="G71" s="23"/>
      <c r="H71" s="23">
        <f>[1]Sheet1!I56</f>
        <v>0</v>
      </c>
      <c r="I71" s="23">
        <f>[1]Sheet1!J56</f>
        <v>0</v>
      </c>
      <c r="J71" s="23">
        <f>[1]Sheet1!K56</f>
        <v>0</v>
      </c>
      <c r="K71" s="23">
        <f>[1]Sheet1!L56</f>
        <v>0</v>
      </c>
      <c r="L71" s="23">
        <f>[1]Sheet1!M56</f>
        <v>0</v>
      </c>
      <c r="M71" s="23">
        <f>[1]Sheet1!N56</f>
        <v>0</v>
      </c>
      <c r="N71" s="23">
        <f t="shared" si="30"/>
        <v>0</v>
      </c>
      <c r="O71" s="20">
        <f t="shared" si="22"/>
        <v>0</v>
      </c>
      <c r="P71" s="20">
        <f t="shared" si="23"/>
        <v>0</v>
      </c>
      <c r="Q71" s="20">
        <f t="shared" si="24"/>
        <v>0</v>
      </c>
      <c r="R71" s="20">
        <f t="shared" si="25"/>
        <v>0</v>
      </c>
      <c r="S71" s="23">
        <f>[1]Sheet1!S56</f>
        <v>0</v>
      </c>
      <c r="T71" s="23">
        <f>[1]Sheet1!T56</f>
        <v>0</v>
      </c>
    </row>
    <row r="72" spans="1:20" ht="17.25" customHeight="1">
      <c r="A72" s="68"/>
      <c r="B72" s="95" t="s">
        <v>80</v>
      </c>
      <c r="C72" s="87" t="s">
        <v>23</v>
      </c>
      <c r="D72" s="94"/>
      <c r="E72" s="19">
        <f t="shared" ref="E72:T72" si="31">SUM(E73:E78)</f>
        <v>0</v>
      </c>
      <c r="F72" s="19">
        <f t="shared" si="31"/>
        <v>0</v>
      </c>
      <c r="G72" s="19">
        <f t="shared" si="31"/>
        <v>0</v>
      </c>
      <c r="H72" s="19">
        <f t="shared" si="31"/>
        <v>16021610</v>
      </c>
      <c r="I72" s="19">
        <f t="shared" si="31"/>
        <v>34498740</v>
      </c>
      <c r="J72" s="19">
        <f t="shared" si="31"/>
        <v>16789810</v>
      </c>
      <c r="K72" s="19">
        <f t="shared" si="31"/>
        <v>31385070</v>
      </c>
      <c r="L72" s="19">
        <f t="shared" si="31"/>
        <v>0</v>
      </c>
      <c r="M72" s="19">
        <f t="shared" si="31"/>
        <v>0</v>
      </c>
      <c r="N72" s="19">
        <f t="shared" si="31"/>
        <v>3113670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90.974539939719534</v>
      </c>
      <c r="S72" s="19">
        <f t="shared" si="31"/>
        <v>1426240</v>
      </c>
      <c r="T72" s="21">
        <f t="shared" si="31"/>
        <v>1426240</v>
      </c>
    </row>
    <row r="73" spans="1:20" ht="17.25" customHeight="1">
      <c r="A73" s="68"/>
      <c r="B73" s="80"/>
      <c r="C73" s="87" t="s">
        <v>74</v>
      </c>
      <c r="D73" s="94"/>
      <c r="E73" s="23"/>
      <c r="F73" s="23"/>
      <c r="G73" s="23"/>
      <c r="H73" s="23">
        <f>[1]Sheet1!I96</f>
        <v>6672780</v>
      </c>
      <c r="I73" s="23">
        <f>[1]Sheet1!J96</f>
        <v>14592050</v>
      </c>
      <c r="J73" s="23">
        <f>[1]Sheet1!K96</f>
        <v>6672780</v>
      </c>
      <c r="K73" s="23">
        <f>[1]Sheet1!L96</f>
        <v>14592050</v>
      </c>
      <c r="L73" s="23">
        <f>[1]Sheet1!M96</f>
        <v>0</v>
      </c>
      <c r="M73" s="23">
        <f>[1]Sheet1!N96</f>
        <v>0</v>
      </c>
      <c r="N73" s="23">
        <f t="shared" ref="N73:N78" si="32">I73-K73-M73</f>
        <v>0</v>
      </c>
      <c r="O73" s="20">
        <f t="shared" ref="O73:O95" si="33">IF(E73=0,0,+K73/E73)*100</f>
        <v>0</v>
      </c>
      <c r="P73" s="20">
        <f t="shared" ref="P73:P95" si="34">IF(F73=0,0,+K73/F73)*100</f>
        <v>0</v>
      </c>
      <c r="Q73" s="20">
        <f t="shared" ref="Q73:Q95" si="35">IF(G73=0,0,+K73/G73)*100</f>
        <v>0</v>
      </c>
      <c r="R73" s="20">
        <f t="shared" ref="R73:R95" si="36">IF(I73=0,0,+K73/I73)*100</f>
        <v>100</v>
      </c>
      <c r="S73" s="23">
        <f>[1]Sheet1!S96</f>
        <v>1426240</v>
      </c>
      <c r="T73" s="23">
        <f>[1]Sheet1!T96</f>
        <v>1426240</v>
      </c>
    </row>
    <row r="74" spans="1:20" ht="17.25" customHeight="1">
      <c r="A74" s="68"/>
      <c r="B74" s="80"/>
      <c r="C74" s="87" t="s">
        <v>81</v>
      </c>
      <c r="D74" s="94"/>
      <c r="E74" s="23"/>
      <c r="F74" s="23"/>
      <c r="G74" s="23"/>
      <c r="H74" s="23">
        <f>[1]Sheet1!I100</f>
        <v>116980</v>
      </c>
      <c r="I74" s="23">
        <f>[1]Sheet1!J100</f>
        <v>226090</v>
      </c>
      <c r="J74" s="23">
        <f>[1]Sheet1!K100</f>
        <v>102050</v>
      </c>
      <c r="K74" s="23">
        <f>[1]Sheet1!L100</f>
        <v>194450</v>
      </c>
      <c r="L74" s="23">
        <f>[1]Sheet1!M100</f>
        <v>0</v>
      </c>
      <c r="M74" s="23">
        <f>[1]Sheet1!N100</f>
        <v>0</v>
      </c>
      <c r="N74" s="23">
        <f t="shared" si="32"/>
        <v>31640</v>
      </c>
      <c r="O74" s="20">
        <f t="shared" si="33"/>
        <v>0</v>
      </c>
      <c r="P74" s="20">
        <f t="shared" si="34"/>
        <v>0</v>
      </c>
      <c r="Q74" s="20">
        <f t="shared" si="35"/>
        <v>0</v>
      </c>
      <c r="R74" s="20">
        <f t="shared" si="36"/>
        <v>86.005573001901908</v>
      </c>
      <c r="S74" s="23">
        <f>[1]Sheet1!S100</f>
        <v>0</v>
      </c>
      <c r="T74" s="23">
        <f>[1]Sheet1!T100</f>
        <v>0</v>
      </c>
    </row>
    <row r="75" spans="1:20" ht="17.25" customHeight="1">
      <c r="A75" s="68"/>
      <c r="B75" s="80"/>
      <c r="C75" s="87" t="s">
        <v>82</v>
      </c>
      <c r="D75" s="94"/>
      <c r="E75" s="23"/>
      <c r="F75" s="23"/>
      <c r="G75" s="23"/>
      <c r="H75" s="23">
        <f>[1]Sheet1!I99</f>
        <v>9231850</v>
      </c>
      <c r="I75" s="23">
        <f>[1]Sheet1!J99</f>
        <v>19680600</v>
      </c>
      <c r="J75" s="23">
        <f>[1]Sheet1!K99</f>
        <v>10014980</v>
      </c>
      <c r="K75" s="23">
        <f>[1]Sheet1!L99</f>
        <v>16598570</v>
      </c>
      <c r="L75" s="23">
        <f>[1]Sheet1!M99</f>
        <v>0</v>
      </c>
      <c r="M75" s="23">
        <f>[1]Sheet1!N99</f>
        <v>0</v>
      </c>
      <c r="N75" s="23">
        <f t="shared" si="32"/>
        <v>3082030</v>
      </c>
      <c r="O75" s="20">
        <f t="shared" si="33"/>
        <v>0</v>
      </c>
      <c r="P75" s="20">
        <f t="shared" si="34"/>
        <v>0</v>
      </c>
      <c r="Q75" s="20">
        <f t="shared" si="35"/>
        <v>0</v>
      </c>
      <c r="R75" s="20">
        <f t="shared" si="36"/>
        <v>84.339755901750962</v>
      </c>
      <c r="S75" s="23">
        <f>[1]Sheet1!S99</f>
        <v>0</v>
      </c>
      <c r="T75" s="23">
        <f>[1]Sheet1!T99</f>
        <v>0</v>
      </c>
    </row>
    <row r="76" spans="1:20" ht="17.25" customHeight="1">
      <c r="A76" s="68"/>
      <c r="B76" s="80"/>
      <c r="C76" s="87" t="s">
        <v>83</v>
      </c>
      <c r="D76" s="94"/>
      <c r="E76" s="23"/>
      <c r="F76" s="23"/>
      <c r="G76" s="23"/>
      <c r="H76" s="23">
        <f>[1]Sheet1!I97</f>
        <v>0</v>
      </c>
      <c r="I76" s="23">
        <f>[1]Sheet1!J97</f>
        <v>0</v>
      </c>
      <c r="J76" s="23">
        <f>[1]Sheet1!K97</f>
        <v>0</v>
      </c>
      <c r="K76" s="23">
        <f>[1]Sheet1!L97</f>
        <v>0</v>
      </c>
      <c r="L76" s="23">
        <f>[1]Sheet1!M97</f>
        <v>0</v>
      </c>
      <c r="M76" s="23">
        <f>[1]Sheet1!N97</f>
        <v>0</v>
      </c>
      <c r="N76" s="23">
        <f t="shared" si="32"/>
        <v>0</v>
      </c>
      <c r="O76" s="20">
        <f t="shared" si="33"/>
        <v>0</v>
      </c>
      <c r="P76" s="20">
        <f t="shared" si="34"/>
        <v>0</v>
      </c>
      <c r="Q76" s="20">
        <f t="shared" si="35"/>
        <v>0</v>
      </c>
      <c r="R76" s="20">
        <f t="shared" si="36"/>
        <v>0</v>
      </c>
      <c r="S76" s="23">
        <f>[1]Sheet1!S97</f>
        <v>0</v>
      </c>
      <c r="T76" s="23">
        <f>[1]Sheet1!T97</f>
        <v>0</v>
      </c>
    </row>
    <row r="77" spans="1:20" ht="17.25" customHeight="1">
      <c r="A77" s="68"/>
      <c r="B77" s="80"/>
      <c r="C77" s="87" t="s">
        <v>78</v>
      </c>
      <c r="D77" s="94"/>
      <c r="E77" s="23"/>
      <c r="F77" s="23"/>
      <c r="G77" s="23"/>
      <c r="H77" s="23">
        <f>[1]Sheet1!I98</f>
        <v>0</v>
      </c>
      <c r="I77" s="23">
        <f>[1]Sheet1!J98</f>
        <v>0</v>
      </c>
      <c r="J77" s="23">
        <f>[1]Sheet1!K98</f>
        <v>0</v>
      </c>
      <c r="K77" s="23">
        <f>[1]Sheet1!L98</f>
        <v>0</v>
      </c>
      <c r="L77" s="23">
        <f>[1]Sheet1!M98</f>
        <v>0</v>
      </c>
      <c r="M77" s="23">
        <f>[1]Sheet1!N98</f>
        <v>0</v>
      </c>
      <c r="N77" s="23">
        <f t="shared" si="32"/>
        <v>0</v>
      </c>
      <c r="O77" s="20">
        <f t="shared" si="33"/>
        <v>0</v>
      </c>
      <c r="P77" s="20">
        <f t="shared" si="34"/>
        <v>0</v>
      </c>
      <c r="Q77" s="20">
        <f t="shared" si="35"/>
        <v>0</v>
      </c>
      <c r="R77" s="20">
        <f t="shared" si="36"/>
        <v>0</v>
      </c>
      <c r="S77" s="23">
        <f>[1]Sheet1!S98</f>
        <v>0</v>
      </c>
      <c r="T77" s="23">
        <f>[1]Sheet1!T98</f>
        <v>0</v>
      </c>
    </row>
    <row r="78" spans="1:20" ht="17.25" customHeight="1">
      <c r="A78" s="68"/>
      <c r="B78" s="81"/>
      <c r="C78" s="87" t="s">
        <v>84</v>
      </c>
      <c r="D78" s="94"/>
      <c r="E78" s="23"/>
      <c r="F78" s="23"/>
      <c r="G78" s="23"/>
      <c r="H78" s="23">
        <f>[1]Sheet1!I101</f>
        <v>0</v>
      </c>
      <c r="I78" s="23">
        <f>[1]Sheet1!J101</f>
        <v>0</v>
      </c>
      <c r="J78" s="23">
        <f>[1]Sheet1!K101</f>
        <v>0</v>
      </c>
      <c r="K78" s="23">
        <f>[1]Sheet1!L101</f>
        <v>0</v>
      </c>
      <c r="L78" s="23">
        <f>[1]Sheet1!M101</f>
        <v>0</v>
      </c>
      <c r="M78" s="23">
        <f>[1]Sheet1!N101</f>
        <v>0</v>
      </c>
      <c r="N78" s="23">
        <f t="shared" si="32"/>
        <v>0</v>
      </c>
      <c r="O78" s="20">
        <f t="shared" si="33"/>
        <v>0</v>
      </c>
      <c r="P78" s="20">
        <f t="shared" si="34"/>
        <v>0</v>
      </c>
      <c r="Q78" s="20">
        <f t="shared" si="35"/>
        <v>0</v>
      </c>
      <c r="R78" s="20">
        <f t="shared" si="36"/>
        <v>0</v>
      </c>
      <c r="S78" s="23">
        <f>[1]Sheet1!S101</f>
        <v>0</v>
      </c>
      <c r="T78" s="23">
        <f>[1]Sheet1!T101</f>
        <v>0</v>
      </c>
    </row>
    <row r="79" spans="1:20" ht="18.75" customHeight="1">
      <c r="A79" s="68"/>
      <c r="B79" s="91" t="s">
        <v>85</v>
      </c>
      <c r="C79" s="87" t="s">
        <v>23</v>
      </c>
      <c r="D79" s="88"/>
      <c r="E79" s="19">
        <f t="shared" ref="E79:N79" si="37">SUM(E80:E85)</f>
        <v>27153000000</v>
      </c>
      <c r="F79" s="19">
        <f t="shared" si="37"/>
        <v>0</v>
      </c>
      <c r="G79" s="19">
        <f t="shared" si="37"/>
        <v>6148000000</v>
      </c>
      <c r="H79" s="19">
        <f t="shared" si="37"/>
        <v>28428310</v>
      </c>
      <c r="I79" s="19">
        <f t="shared" si="37"/>
        <v>9135594180</v>
      </c>
      <c r="J79" s="19">
        <f t="shared" si="37"/>
        <v>-11091620</v>
      </c>
      <c r="K79" s="19">
        <f t="shared" si="37"/>
        <v>9058213980</v>
      </c>
      <c r="L79" s="19">
        <f t="shared" si="37"/>
        <v>0</v>
      </c>
      <c r="M79" s="19">
        <f t="shared" si="37"/>
        <v>0</v>
      </c>
      <c r="N79" s="19">
        <f t="shared" si="37"/>
        <v>77380200</v>
      </c>
      <c r="O79" s="20">
        <f t="shared" si="33"/>
        <v>33.359901226383826</v>
      </c>
      <c r="P79" s="20">
        <f t="shared" si="34"/>
        <v>0</v>
      </c>
      <c r="Q79" s="20">
        <f t="shared" si="35"/>
        <v>147.33594632400781</v>
      </c>
      <c r="R79" s="20">
        <f t="shared" si="36"/>
        <v>99.152981202148808</v>
      </c>
      <c r="S79" s="19">
        <f>SUM(S80:S85)</f>
        <v>54633950</v>
      </c>
      <c r="T79" s="21">
        <f>SUM(T80:T85)</f>
        <v>126808570</v>
      </c>
    </row>
    <row r="80" spans="1:20" ht="18.75" customHeight="1">
      <c r="A80" s="68"/>
      <c r="B80" s="80"/>
      <c r="C80" s="87" t="s">
        <v>86</v>
      </c>
      <c r="D80" s="88"/>
      <c r="E80" s="23">
        <f>[1]Sheet1!$F$31</f>
        <v>27153000000</v>
      </c>
      <c r="F80" s="23"/>
      <c r="G80" s="23">
        <f>[1]Sheet1!$G$31</f>
        <v>6148000000</v>
      </c>
      <c r="H80" s="23">
        <f>[1]Sheet1!I31</f>
        <v>28428310</v>
      </c>
      <c r="I80" s="23">
        <f>[1]Sheet1!J31</f>
        <v>9119844540</v>
      </c>
      <c r="J80" s="23">
        <f>[1]Sheet1!K31</f>
        <v>-11091620</v>
      </c>
      <c r="K80" s="23">
        <f>[1]Sheet1!L31</f>
        <v>9042464340</v>
      </c>
      <c r="L80" s="23">
        <f>[1]Sheet1!M31</f>
        <v>0</v>
      </c>
      <c r="M80" s="23">
        <f>[1]Sheet1!N31</f>
        <v>0</v>
      </c>
      <c r="N80" s="23">
        <f t="shared" ref="N80:N85" si="38">I80-K80-M80</f>
        <v>77380200</v>
      </c>
      <c r="O80" s="20">
        <f t="shared" si="33"/>
        <v>33.301897911832945</v>
      </c>
      <c r="P80" s="20">
        <f t="shared" si="34"/>
        <v>0</v>
      </c>
      <c r="Q80" s="20">
        <f t="shared" si="35"/>
        <v>147.07977130774233</v>
      </c>
      <c r="R80" s="20">
        <f t="shared" si="36"/>
        <v>99.151518431475367</v>
      </c>
      <c r="S80" s="23">
        <f>[1]Sheet1!S31</f>
        <v>54633950</v>
      </c>
      <c r="T80" s="23">
        <f>[1]Sheet1!T30</f>
        <v>0</v>
      </c>
    </row>
    <row r="81" spans="1:20" ht="18.75" customHeight="1">
      <c r="A81" s="68"/>
      <c r="B81" s="80"/>
      <c r="C81" s="87" t="s">
        <v>87</v>
      </c>
      <c r="D81" s="88"/>
      <c r="E81" s="23"/>
      <c r="F81" s="23"/>
      <c r="G81" s="23"/>
      <c r="H81" s="23">
        <f>[1]Sheet1!I32</f>
        <v>0</v>
      </c>
      <c r="I81" s="23">
        <f>[1]Sheet1!J32</f>
        <v>2648890</v>
      </c>
      <c r="J81" s="23">
        <f>[1]Sheet1!K32</f>
        <v>0</v>
      </c>
      <c r="K81" s="23">
        <f>[1]Sheet1!L32</f>
        <v>2648890</v>
      </c>
      <c r="L81" s="23">
        <f>[1]Sheet1!M32</f>
        <v>0</v>
      </c>
      <c r="M81" s="23">
        <f>[1]Sheet1!N32</f>
        <v>0</v>
      </c>
      <c r="N81" s="23">
        <f t="shared" si="38"/>
        <v>0</v>
      </c>
      <c r="O81" s="20">
        <f t="shared" si="33"/>
        <v>0</v>
      </c>
      <c r="P81" s="20">
        <f t="shared" si="34"/>
        <v>0</v>
      </c>
      <c r="Q81" s="20">
        <f t="shared" si="35"/>
        <v>0</v>
      </c>
      <c r="R81" s="20">
        <f t="shared" si="36"/>
        <v>100</v>
      </c>
      <c r="S81" s="23">
        <f>[1]Sheet1!S32</f>
        <v>0</v>
      </c>
      <c r="T81" s="23">
        <f>[1]Sheet1!T31</f>
        <v>126795820</v>
      </c>
    </row>
    <row r="82" spans="1:20" ht="18.75" customHeight="1">
      <c r="A82" s="68"/>
      <c r="B82" s="80"/>
      <c r="C82" s="87" t="s">
        <v>88</v>
      </c>
      <c r="D82" s="88"/>
      <c r="E82" s="23"/>
      <c r="F82" s="23"/>
      <c r="G82" s="23"/>
      <c r="H82" s="23">
        <f>[1]Sheet1!I33</f>
        <v>0</v>
      </c>
      <c r="I82" s="23">
        <f>[1]Sheet1!J33</f>
        <v>13100750</v>
      </c>
      <c r="J82" s="23">
        <f>[1]Sheet1!K33</f>
        <v>0</v>
      </c>
      <c r="K82" s="23">
        <f>[1]Sheet1!L33</f>
        <v>13100750</v>
      </c>
      <c r="L82" s="23">
        <f>[1]Sheet1!M33</f>
        <v>0</v>
      </c>
      <c r="M82" s="23">
        <f>[1]Sheet1!N33</f>
        <v>0</v>
      </c>
      <c r="N82" s="23">
        <f t="shared" si="38"/>
        <v>0</v>
      </c>
      <c r="O82" s="20">
        <f t="shared" si="33"/>
        <v>0</v>
      </c>
      <c r="P82" s="20">
        <f t="shared" si="34"/>
        <v>0</v>
      </c>
      <c r="Q82" s="20">
        <f t="shared" si="35"/>
        <v>0</v>
      </c>
      <c r="R82" s="20">
        <f t="shared" si="36"/>
        <v>100</v>
      </c>
      <c r="S82" s="23">
        <f>[1]Sheet1!S33</f>
        <v>0</v>
      </c>
      <c r="T82" s="23">
        <f>[1]Sheet1!T32</f>
        <v>12750</v>
      </c>
    </row>
    <row r="83" spans="1:20" ht="18.75" customHeight="1">
      <c r="A83" s="68"/>
      <c r="B83" s="80"/>
      <c r="C83" s="87" t="s">
        <v>89</v>
      </c>
      <c r="D83" s="88"/>
      <c r="E83" s="23"/>
      <c r="F83" s="23"/>
      <c r="G83" s="23"/>
      <c r="H83" s="23">
        <f>[1]Sheet1!I34</f>
        <v>0</v>
      </c>
      <c r="I83" s="23">
        <f>[1]Sheet1!J34</f>
        <v>0</v>
      </c>
      <c r="J83" s="23">
        <f>[1]Sheet1!K34</f>
        <v>0</v>
      </c>
      <c r="K83" s="23">
        <f>[1]Sheet1!L34</f>
        <v>0</v>
      </c>
      <c r="L83" s="23">
        <f>[1]Sheet1!M34</f>
        <v>0</v>
      </c>
      <c r="M83" s="23">
        <f>[1]Sheet1!N34</f>
        <v>0</v>
      </c>
      <c r="N83" s="23">
        <f t="shared" si="38"/>
        <v>0</v>
      </c>
      <c r="O83" s="20">
        <f t="shared" si="33"/>
        <v>0</v>
      </c>
      <c r="P83" s="20">
        <f t="shared" si="34"/>
        <v>0</v>
      </c>
      <c r="Q83" s="20">
        <f t="shared" si="35"/>
        <v>0</v>
      </c>
      <c r="R83" s="20">
        <f t="shared" si="36"/>
        <v>0</v>
      </c>
      <c r="S83" s="23">
        <f>[1]Sheet1!S34</f>
        <v>0</v>
      </c>
      <c r="T83" s="23">
        <f>[1]Sheet1!T33</f>
        <v>0</v>
      </c>
    </row>
    <row r="84" spans="1:20" ht="18.75" customHeight="1">
      <c r="A84" s="68"/>
      <c r="B84" s="80"/>
      <c r="C84" s="87" t="s">
        <v>90</v>
      </c>
      <c r="D84" s="88"/>
      <c r="E84" s="23"/>
      <c r="F84" s="23"/>
      <c r="G84" s="23"/>
      <c r="H84" s="23">
        <f>[1]Sheet1!I35</f>
        <v>0</v>
      </c>
      <c r="I84" s="23">
        <f>[1]Sheet1!J35</f>
        <v>0</v>
      </c>
      <c r="J84" s="23">
        <f>[1]Sheet1!K35</f>
        <v>0</v>
      </c>
      <c r="K84" s="23">
        <f>[1]Sheet1!L35</f>
        <v>0</v>
      </c>
      <c r="L84" s="23">
        <f>[1]Sheet1!M35</f>
        <v>0</v>
      </c>
      <c r="M84" s="23">
        <f>[1]Sheet1!N35</f>
        <v>0</v>
      </c>
      <c r="N84" s="23">
        <f t="shared" si="38"/>
        <v>0</v>
      </c>
      <c r="O84" s="20">
        <f t="shared" si="33"/>
        <v>0</v>
      </c>
      <c r="P84" s="20">
        <f t="shared" si="34"/>
        <v>0</v>
      </c>
      <c r="Q84" s="20">
        <f t="shared" si="35"/>
        <v>0</v>
      </c>
      <c r="R84" s="20">
        <f t="shared" si="36"/>
        <v>0</v>
      </c>
      <c r="S84" s="23">
        <f>[1]Sheet1!S35</f>
        <v>0</v>
      </c>
      <c r="T84" s="23">
        <f>[1]Sheet1!T34</f>
        <v>0</v>
      </c>
    </row>
    <row r="85" spans="1:20" ht="18.75" customHeight="1">
      <c r="A85" s="68"/>
      <c r="B85" s="81"/>
      <c r="C85" s="87" t="s">
        <v>79</v>
      </c>
      <c r="D85" s="88"/>
      <c r="E85" s="23"/>
      <c r="F85" s="23"/>
      <c r="G85" s="23"/>
      <c r="H85" s="23"/>
      <c r="I85" s="23">
        <f>H85</f>
        <v>0</v>
      </c>
      <c r="J85" s="23"/>
      <c r="K85" s="23">
        <f>J85</f>
        <v>0</v>
      </c>
      <c r="L85" s="23"/>
      <c r="M85" s="23">
        <f>L85</f>
        <v>0</v>
      </c>
      <c r="N85" s="23">
        <f t="shared" si="38"/>
        <v>0</v>
      </c>
      <c r="O85" s="20">
        <f t="shared" si="33"/>
        <v>0</v>
      </c>
      <c r="P85" s="20">
        <f t="shared" si="34"/>
        <v>0</v>
      </c>
      <c r="Q85" s="20">
        <f t="shared" si="35"/>
        <v>0</v>
      </c>
      <c r="R85" s="20">
        <f t="shared" si="36"/>
        <v>0</v>
      </c>
      <c r="S85" s="23"/>
      <c r="T85" s="23"/>
    </row>
    <row r="86" spans="1:20" ht="20.25" customHeight="1">
      <c r="A86" s="68"/>
      <c r="B86" s="103" t="s">
        <v>91</v>
      </c>
      <c r="C86" s="87" t="s">
        <v>23</v>
      </c>
      <c r="D86" s="88"/>
      <c r="E86" s="19">
        <f t="shared" ref="E86:N86" si="39">SUM(E87:E88)</f>
        <v>15059000000</v>
      </c>
      <c r="F86" s="19">
        <f t="shared" si="39"/>
        <v>0</v>
      </c>
      <c r="G86" s="19">
        <f t="shared" si="39"/>
        <v>2346000000</v>
      </c>
      <c r="H86" s="19">
        <f t="shared" si="39"/>
        <v>627383720</v>
      </c>
      <c r="I86" s="19">
        <f t="shared" si="39"/>
        <v>1868744130</v>
      </c>
      <c r="J86" s="19">
        <f t="shared" si="39"/>
        <v>627051430</v>
      </c>
      <c r="K86" s="19">
        <f t="shared" si="39"/>
        <v>1866943360</v>
      </c>
      <c r="L86" s="19">
        <f t="shared" si="39"/>
        <v>0</v>
      </c>
      <c r="M86" s="19">
        <f t="shared" si="39"/>
        <v>0</v>
      </c>
      <c r="N86" s="19">
        <f t="shared" si="39"/>
        <v>1800770</v>
      </c>
      <c r="O86" s="20">
        <f t="shared" si="33"/>
        <v>12.39752546649844</v>
      </c>
      <c r="P86" s="20">
        <f t="shared" si="34"/>
        <v>0</v>
      </c>
      <c r="Q86" s="20">
        <f t="shared" si="35"/>
        <v>79.579853367433927</v>
      </c>
      <c r="R86" s="20">
        <f t="shared" si="36"/>
        <v>99.903637423064438</v>
      </c>
      <c r="S86" s="19">
        <f>SUM(S87:S88)</f>
        <v>0</v>
      </c>
      <c r="T86" s="21">
        <f>SUM(T87:T88)</f>
        <v>0</v>
      </c>
    </row>
    <row r="87" spans="1:20" ht="20.25" customHeight="1">
      <c r="A87" s="68"/>
      <c r="B87" s="85"/>
      <c r="C87" s="87" t="s">
        <v>92</v>
      </c>
      <c r="D87" s="88"/>
      <c r="E87" s="23">
        <f>[1]Sheet1!$F$38</f>
        <v>6978000000</v>
      </c>
      <c r="F87" s="23"/>
      <c r="G87" s="23">
        <f>[1]Sheet1!$G$38</f>
        <v>2324000000</v>
      </c>
      <c r="H87" s="23">
        <f>[1]Sheet1!I38</f>
        <v>608492550</v>
      </c>
      <c r="I87" s="23">
        <f>[1]Sheet1!J38</f>
        <v>1842376230</v>
      </c>
      <c r="J87" s="23">
        <f>[1]Sheet1!K38</f>
        <v>608180210</v>
      </c>
      <c r="K87" s="23">
        <f>[1]Sheet1!L38</f>
        <v>1841340630</v>
      </c>
      <c r="L87" s="23">
        <f>[1]Sheet1!M38</f>
        <v>0</v>
      </c>
      <c r="M87" s="23">
        <f>[1]Sheet1!N38</f>
        <v>0</v>
      </c>
      <c r="N87" s="23">
        <f>I87-K87-M87</f>
        <v>1035600</v>
      </c>
      <c r="O87" s="20">
        <f t="shared" si="33"/>
        <v>26.387799226139297</v>
      </c>
      <c r="P87" s="20">
        <f t="shared" si="34"/>
        <v>0</v>
      </c>
      <c r="Q87" s="20">
        <f t="shared" si="35"/>
        <v>79.231524526678143</v>
      </c>
      <c r="R87" s="20">
        <f t="shared" si="36"/>
        <v>99.943789982570493</v>
      </c>
      <c r="S87" s="23">
        <f>[1]Sheet1!S38</f>
        <v>0</v>
      </c>
      <c r="T87" s="23">
        <f>[1]Sheet1!T38</f>
        <v>0</v>
      </c>
    </row>
    <row r="88" spans="1:20" ht="20.25" customHeight="1">
      <c r="A88" s="68"/>
      <c r="B88" s="86"/>
      <c r="C88" s="87" t="s">
        <v>93</v>
      </c>
      <c r="D88" s="88"/>
      <c r="E88" s="23">
        <f>[1]Sheet1!$F$39</f>
        <v>8081000000</v>
      </c>
      <c r="F88" s="23"/>
      <c r="G88" s="23">
        <f>[1]Sheet1!$G$39</f>
        <v>22000000</v>
      </c>
      <c r="H88" s="23">
        <f>[1]Sheet1!I39</f>
        <v>18891170</v>
      </c>
      <c r="I88" s="23">
        <f>[1]Sheet1!J39</f>
        <v>26367900</v>
      </c>
      <c r="J88" s="23">
        <f>[1]Sheet1!K39</f>
        <v>18871220</v>
      </c>
      <c r="K88" s="23">
        <f>[1]Sheet1!L39</f>
        <v>25602730</v>
      </c>
      <c r="L88" s="23">
        <f>[1]Sheet1!M39</f>
        <v>0</v>
      </c>
      <c r="M88" s="23">
        <f>[1]Sheet1!N39</f>
        <v>0</v>
      </c>
      <c r="N88" s="23">
        <f>I88-K88-M88</f>
        <v>765170</v>
      </c>
      <c r="O88" s="20">
        <f t="shared" si="33"/>
        <v>0.31682625912634571</v>
      </c>
      <c r="P88" s="20">
        <f t="shared" si="34"/>
        <v>0</v>
      </c>
      <c r="Q88" s="20">
        <f t="shared" si="35"/>
        <v>116.37604545454545</v>
      </c>
      <c r="R88" s="20">
        <f t="shared" si="36"/>
        <v>97.098100341703358</v>
      </c>
      <c r="S88" s="23">
        <f>[1]Sheet1!S39</f>
        <v>0</v>
      </c>
      <c r="T88" s="23">
        <f>[1]Sheet1!T39</f>
        <v>0</v>
      </c>
    </row>
    <row r="89" spans="1:20" ht="20.25" customHeight="1">
      <c r="A89" s="68"/>
      <c r="B89" s="101" t="s">
        <v>94</v>
      </c>
      <c r="C89" s="75" t="s">
        <v>23</v>
      </c>
      <c r="D89" s="76"/>
      <c r="E89" s="19">
        <f>SUM(E90:E91)</f>
        <v>39375000000</v>
      </c>
      <c r="F89" s="19">
        <f t="shared" ref="F89:M89" si="40">SUM(F90:F91)</f>
        <v>0</v>
      </c>
      <c r="G89" s="19">
        <f t="shared" si="40"/>
        <v>9110000000</v>
      </c>
      <c r="H89" s="19">
        <f t="shared" si="40"/>
        <v>1233014430</v>
      </c>
      <c r="I89" s="19">
        <f t="shared" si="40"/>
        <v>7352588310</v>
      </c>
      <c r="J89" s="19">
        <f t="shared" si="40"/>
        <v>1224902930</v>
      </c>
      <c r="K89" s="19">
        <f t="shared" si="40"/>
        <v>7310576090</v>
      </c>
      <c r="L89" s="19">
        <f t="shared" si="40"/>
        <v>0</v>
      </c>
      <c r="M89" s="19">
        <f t="shared" si="40"/>
        <v>0</v>
      </c>
      <c r="N89" s="19">
        <f>SUM(N90:N91)</f>
        <v>42012220</v>
      </c>
      <c r="O89" s="20">
        <f>IF(E89=0,0,+K89/E89)*100</f>
        <v>18.566542450793651</v>
      </c>
      <c r="P89" s="20">
        <f>IF(F89=0,0,+K89/F89)*100</f>
        <v>0</v>
      </c>
      <c r="Q89" s="20">
        <f>IF(G89=0,0,+K89/G89)*100</f>
        <v>80.247816575192104</v>
      </c>
      <c r="R89" s="20">
        <f>IF(I89=0,0,+K89/I89)*100</f>
        <v>99.428606386911937</v>
      </c>
      <c r="S89" s="19">
        <f>SUM(S90:S91)</f>
        <v>30612530</v>
      </c>
      <c r="T89" s="21">
        <f>SUM(T90:T91)</f>
        <v>55845970</v>
      </c>
    </row>
    <row r="90" spans="1:20" ht="20.25" customHeight="1">
      <c r="A90" s="68"/>
      <c r="B90" s="102"/>
      <c r="C90" s="75" t="s">
        <v>94</v>
      </c>
      <c r="D90" s="76"/>
      <c r="E90" s="23">
        <f>[1]Sheet1!$F$41</f>
        <v>39375000000</v>
      </c>
      <c r="F90" s="23"/>
      <c r="G90" s="23">
        <f>[1]Sheet1!$G$41</f>
        <v>9110000000</v>
      </c>
      <c r="H90" s="23">
        <f>[1]Sheet1!I41</f>
        <v>1233014430</v>
      </c>
      <c r="I90" s="23">
        <f>[1]Sheet1!J41</f>
        <v>7352588310</v>
      </c>
      <c r="J90" s="23">
        <f>[1]Sheet1!K41</f>
        <v>1224902930</v>
      </c>
      <c r="K90" s="23">
        <f>[1]Sheet1!L41</f>
        <v>7310576090</v>
      </c>
      <c r="L90" s="23">
        <f>[1]Sheet1!M41</f>
        <v>0</v>
      </c>
      <c r="M90" s="23">
        <f>[1]Sheet1!N41</f>
        <v>0</v>
      </c>
      <c r="N90" s="23">
        <f>I90-K90-M90</f>
        <v>42012220</v>
      </c>
      <c r="O90" s="20">
        <f>IF(E90=0,0,+K90/E90)*100</f>
        <v>18.566542450793651</v>
      </c>
      <c r="P90" s="20">
        <f>IF(F90=0,0,+K90/F90)*100</f>
        <v>0</v>
      </c>
      <c r="Q90" s="20">
        <f>IF(G90=0,0,+K90/G90)*100</f>
        <v>80.247816575192104</v>
      </c>
      <c r="R90" s="20">
        <f>IF(I90=0,0,+K90/I90)*100</f>
        <v>99.428606386911937</v>
      </c>
      <c r="S90" s="23">
        <f>[1]Sheet1!S41</f>
        <v>30612530</v>
      </c>
      <c r="T90" s="23">
        <f>[1]Sheet1!T41</f>
        <v>55845970</v>
      </c>
    </row>
    <row r="91" spans="1:20" ht="20.25" customHeight="1">
      <c r="A91" s="68"/>
      <c r="B91" s="102"/>
      <c r="C91" s="75" t="s">
        <v>95</v>
      </c>
      <c r="D91" s="76"/>
      <c r="E91" s="23">
        <f>[1]Sheet1!$F$42</f>
        <v>0</v>
      </c>
      <c r="F91" s="23">
        <f>[1]Sheet1!$H$42</f>
        <v>0</v>
      </c>
      <c r="G91" s="23">
        <f>[1]Sheet1!$G$42</f>
        <v>0</v>
      </c>
      <c r="H91" s="23">
        <f>[1]Sheet1!I42</f>
        <v>0</v>
      </c>
      <c r="I91" s="23">
        <f>[1]Sheet1!J42</f>
        <v>0</v>
      </c>
      <c r="J91" s="23">
        <f>[1]Sheet1!K42</f>
        <v>0</v>
      </c>
      <c r="K91" s="23">
        <f>[1]Sheet1!L42</f>
        <v>0</v>
      </c>
      <c r="L91" s="23">
        <f>[1]Sheet1!M42</f>
        <v>0</v>
      </c>
      <c r="M91" s="23">
        <f>[1]Sheet1!N42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0</v>
      </c>
      <c r="S91" s="23">
        <f>[1]Sheet1!S42</f>
        <v>0</v>
      </c>
      <c r="T91" s="23">
        <f>[1]Sheet1!T42</f>
        <v>0</v>
      </c>
    </row>
    <row r="92" spans="1:20" ht="20.25" customHeight="1">
      <c r="A92" s="68"/>
      <c r="B92" s="104" t="s">
        <v>96</v>
      </c>
      <c r="C92" s="106" t="s">
        <v>23</v>
      </c>
      <c r="D92" s="107"/>
      <c r="E92" s="29">
        <f>SUM(E93:E94)</f>
        <v>0</v>
      </c>
      <c r="F92" s="29">
        <f t="shared" ref="F92:M92" si="41">SUM(F93:F94)</f>
        <v>0</v>
      </c>
      <c r="G92" s="29">
        <f t="shared" si="41"/>
        <v>0</v>
      </c>
      <c r="H92" s="29">
        <f t="shared" si="41"/>
        <v>0</v>
      </c>
      <c r="I92" s="29">
        <f t="shared" si="41"/>
        <v>274560</v>
      </c>
      <c r="J92" s="29">
        <f t="shared" si="41"/>
        <v>0</v>
      </c>
      <c r="K92" s="29">
        <f t="shared" si="41"/>
        <v>274560</v>
      </c>
      <c r="L92" s="29">
        <f t="shared" si="41"/>
        <v>0</v>
      </c>
      <c r="M92" s="29">
        <f t="shared" si="41"/>
        <v>0</v>
      </c>
      <c r="N92" s="29">
        <f>SUM(N93:N94)</f>
        <v>0</v>
      </c>
      <c r="O92" s="30">
        <f t="shared" si="33"/>
        <v>0</v>
      </c>
      <c r="P92" s="30">
        <f t="shared" si="34"/>
        <v>0</v>
      </c>
      <c r="Q92" s="30">
        <f t="shared" si="35"/>
        <v>0</v>
      </c>
      <c r="R92" s="30">
        <f t="shared" si="36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68"/>
      <c r="B93" s="85"/>
      <c r="C93" s="87" t="s">
        <v>97</v>
      </c>
      <c r="D93" s="88"/>
      <c r="E93" s="23"/>
      <c r="F93" s="23"/>
      <c r="G93" s="23"/>
      <c r="H93" s="23">
        <f>[1]Sheet1!I103</f>
        <v>0</v>
      </c>
      <c r="I93" s="23">
        <f>[1]Sheet1!J103</f>
        <v>274560</v>
      </c>
      <c r="J93" s="23">
        <f>[1]Sheet1!K103</f>
        <v>0</v>
      </c>
      <c r="K93" s="23">
        <f>[1]Sheet1!L103</f>
        <v>274560</v>
      </c>
      <c r="L93" s="23">
        <f>[1]Sheet1!M103</f>
        <v>0</v>
      </c>
      <c r="M93" s="23">
        <f>[1]Sheet1!N103</f>
        <v>0</v>
      </c>
      <c r="N93" s="23">
        <f t="shared" ref="N93:N99" si="42">I93-K93-M93</f>
        <v>0</v>
      </c>
      <c r="O93" s="20">
        <f t="shared" si="33"/>
        <v>0</v>
      </c>
      <c r="P93" s="20">
        <f t="shared" si="34"/>
        <v>0</v>
      </c>
      <c r="Q93" s="20">
        <f t="shared" si="35"/>
        <v>0</v>
      </c>
      <c r="R93" s="20">
        <f t="shared" si="36"/>
        <v>100</v>
      </c>
      <c r="S93" s="23">
        <f>[1]Sheet1!S103</f>
        <v>0</v>
      </c>
      <c r="T93" s="23">
        <f>[1]Sheet1!T103</f>
        <v>0</v>
      </c>
    </row>
    <row r="94" spans="1:20" ht="20.25" customHeight="1" thickBot="1">
      <c r="A94" s="69"/>
      <c r="B94" s="105"/>
      <c r="C94" s="108" t="s">
        <v>98</v>
      </c>
      <c r="D94" s="109"/>
      <c r="E94" s="23"/>
      <c r="F94" s="23"/>
      <c r="G94" s="23"/>
      <c r="H94" s="23">
        <f>[1]Sheet1!I104</f>
        <v>0</v>
      </c>
      <c r="I94" s="23">
        <f>[1]Sheet1!J104</f>
        <v>0</v>
      </c>
      <c r="J94" s="23">
        <f>[1]Sheet1!K104</f>
        <v>0</v>
      </c>
      <c r="K94" s="23">
        <f>[1]Sheet1!L104</f>
        <v>0</v>
      </c>
      <c r="L94" s="23">
        <f>[1]Sheet1!M104</f>
        <v>0</v>
      </c>
      <c r="M94" s="23">
        <f>[1]Sheet1!N104</f>
        <v>0</v>
      </c>
      <c r="N94" s="33">
        <f t="shared" si="42"/>
        <v>0</v>
      </c>
      <c r="O94" s="34">
        <f t="shared" si="33"/>
        <v>0</v>
      </c>
      <c r="P94" s="34">
        <f t="shared" si="34"/>
        <v>0</v>
      </c>
      <c r="Q94" s="34">
        <f t="shared" si="35"/>
        <v>0</v>
      </c>
      <c r="R94" s="34">
        <f t="shared" si="36"/>
        <v>0</v>
      </c>
      <c r="S94" s="23">
        <f>[1]Sheet1!S104</f>
        <v>0</v>
      </c>
      <c r="T94" s="23">
        <f>[1]Sheet1!T104</f>
        <v>0</v>
      </c>
    </row>
    <row r="95" spans="1:20" s="38" customFormat="1" ht="19.5" customHeight="1">
      <c r="A95" s="68" t="s">
        <v>99</v>
      </c>
      <c r="B95" s="112" t="s">
        <v>23</v>
      </c>
      <c r="C95" s="113" t="s">
        <v>100</v>
      </c>
      <c r="D95" s="114"/>
      <c r="E95" s="35">
        <f t="shared" ref="E95:M95" si="43">SUM(E96:E100)</f>
        <v>1530000000</v>
      </c>
      <c r="F95" s="35">
        <f t="shared" si="43"/>
        <v>0</v>
      </c>
      <c r="G95" s="35">
        <f t="shared" si="43"/>
        <v>382500000</v>
      </c>
      <c r="H95" s="35">
        <f t="shared" si="43"/>
        <v>-8175999270</v>
      </c>
      <c r="I95" s="35">
        <f t="shared" si="43"/>
        <v>11228836346</v>
      </c>
      <c r="J95" s="35">
        <f t="shared" si="43"/>
        <v>-352984210</v>
      </c>
      <c r="K95" s="35">
        <f t="shared" si="43"/>
        <v>367132900</v>
      </c>
      <c r="L95" s="35">
        <f t="shared" si="43"/>
        <v>0</v>
      </c>
      <c r="M95" s="35">
        <f t="shared" si="43"/>
        <v>533910</v>
      </c>
      <c r="N95" s="35">
        <f t="shared" si="42"/>
        <v>10861169536</v>
      </c>
      <c r="O95" s="36">
        <f t="shared" si="33"/>
        <v>23.995614379084966</v>
      </c>
      <c r="P95" s="36">
        <f t="shared" si="34"/>
        <v>0</v>
      </c>
      <c r="Q95" s="36">
        <f t="shared" si="35"/>
        <v>95.982457516339863</v>
      </c>
      <c r="R95" s="36">
        <f t="shared" si="36"/>
        <v>3.2695542858346331</v>
      </c>
      <c r="S95" s="35">
        <f>SUM(S96:S100)</f>
        <v>830095780</v>
      </c>
      <c r="T95" s="37">
        <f>SUM(T96:T100)</f>
        <v>1272411910</v>
      </c>
    </row>
    <row r="96" spans="1:20" ht="19.5" customHeight="1">
      <c r="A96" s="110"/>
      <c r="B96" s="71"/>
      <c r="C96" s="87" t="s">
        <v>25</v>
      </c>
      <c r="D96" s="88"/>
      <c r="E96" s="19">
        <f>SUM(E101,E106,E114:E118,E122,E131,E142,E148:E149,E151:E152,E154,E167)</f>
        <v>0</v>
      </c>
      <c r="F96" s="19">
        <f t="shared" ref="F96:T96" si="44">SUM(F101,F106,F114:F118,F122,F131,F142,F148:F149,F151:F152,F154,F167)</f>
        <v>0</v>
      </c>
      <c r="G96" s="19">
        <f t="shared" si="44"/>
        <v>0</v>
      </c>
      <c r="H96" s="19">
        <f t="shared" si="44"/>
        <v>-8195607770</v>
      </c>
      <c r="I96" s="19">
        <f t="shared" si="44"/>
        <v>2651371126</v>
      </c>
      <c r="J96" s="19">
        <f t="shared" si="44"/>
        <v>-585874380</v>
      </c>
      <c r="K96" s="19">
        <f t="shared" si="44"/>
        <v>-203305250</v>
      </c>
      <c r="L96" s="19">
        <f t="shared" si="44"/>
        <v>0</v>
      </c>
      <c r="M96" s="19">
        <f t="shared" si="44"/>
        <v>75040</v>
      </c>
      <c r="N96" s="19">
        <f t="shared" si="44"/>
        <v>2854601336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-7.6679287937602743</v>
      </c>
      <c r="S96" s="19">
        <f t="shared" si="44"/>
        <v>800575720</v>
      </c>
      <c r="T96" s="21">
        <f t="shared" si="44"/>
        <v>1237010010</v>
      </c>
    </row>
    <row r="97" spans="1:20" ht="19.5" customHeight="1">
      <c r="A97" s="110"/>
      <c r="B97" s="71"/>
      <c r="C97" s="87" t="s">
        <v>26</v>
      </c>
      <c r="D97" s="88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42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110"/>
      <c r="B98" s="71"/>
      <c r="C98" s="87" t="s">
        <v>27</v>
      </c>
      <c r="D98" s="88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42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110"/>
      <c r="B99" s="71"/>
      <c r="C99" s="87" t="s">
        <v>28</v>
      </c>
      <c r="D99" s="88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42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110"/>
      <c r="B100" s="72"/>
      <c r="C100" s="108" t="s">
        <v>29</v>
      </c>
      <c r="D100" s="109"/>
      <c r="E100" s="39">
        <f>SUM(E111,E135,E136,E150,E159,E160,E163)</f>
        <v>1530000000</v>
      </c>
      <c r="F100" s="39">
        <f t="shared" ref="F100:T100" si="45">SUM(F111,F135,F136,F150,F159,F160,F163)</f>
        <v>0</v>
      </c>
      <c r="G100" s="39">
        <f t="shared" si="45"/>
        <v>382500000</v>
      </c>
      <c r="H100" s="39">
        <f>SUM(H111,H135,H136,H150,H159,H160,H163)</f>
        <v>19608500</v>
      </c>
      <c r="I100" s="39">
        <f t="shared" si="45"/>
        <v>8577465220</v>
      </c>
      <c r="J100" s="39">
        <f t="shared" si="45"/>
        <v>232890170</v>
      </c>
      <c r="K100" s="39">
        <f t="shared" si="45"/>
        <v>570438150</v>
      </c>
      <c r="L100" s="39">
        <f t="shared" si="45"/>
        <v>0</v>
      </c>
      <c r="M100" s="39">
        <f t="shared" si="45"/>
        <v>458870</v>
      </c>
      <c r="N100" s="39">
        <f t="shared" si="45"/>
        <v>8006568200</v>
      </c>
      <c r="O100" s="39">
        <f>IF(E100=0,0,+K100/E100)*100</f>
        <v>37.283539215686275</v>
      </c>
      <c r="P100" s="39">
        <f>IF(F100=0,0,+K100/F100)*100</f>
        <v>0</v>
      </c>
      <c r="Q100" s="39">
        <f>IF(G100=0,0,+K100/G100)*100</f>
        <v>149.1341568627451</v>
      </c>
      <c r="R100" s="39">
        <f>IF(I100=0,0,+K100/I100)*100</f>
        <v>6.6504280153758515</v>
      </c>
      <c r="S100" s="39">
        <f t="shared" si="45"/>
        <v>29520060</v>
      </c>
      <c r="T100" s="40">
        <f t="shared" si="45"/>
        <v>35401900</v>
      </c>
    </row>
    <row r="101" spans="1:20" ht="19.5" customHeight="1">
      <c r="A101" s="110"/>
      <c r="B101" s="79" t="s">
        <v>30</v>
      </c>
      <c r="C101" s="106" t="s">
        <v>23</v>
      </c>
      <c r="D101" s="107"/>
      <c r="E101" s="29">
        <f>SUM(E102:E105)</f>
        <v>0</v>
      </c>
      <c r="F101" s="29">
        <f t="shared" ref="F101:M101" si="46">SUM(F102:F105)</f>
        <v>0</v>
      </c>
      <c r="G101" s="29">
        <f t="shared" si="46"/>
        <v>0</v>
      </c>
      <c r="H101" s="29">
        <f t="shared" si="46"/>
        <v>-635229990</v>
      </c>
      <c r="I101" s="29">
        <f t="shared" si="46"/>
        <v>-184878290</v>
      </c>
      <c r="J101" s="29">
        <f t="shared" si="46"/>
        <v>-326917940</v>
      </c>
      <c r="K101" s="29">
        <f t="shared" si="46"/>
        <v>-439768660</v>
      </c>
      <c r="L101" s="29">
        <f t="shared" si="46"/>
        <v>0</v>
      </c>
      <c r="M101" s="29">
        <f t="shared" si="46"/>
        <v>0</v>
      </c>
      <c r="N101" s="29">
        <f>SUM(N102:N105)</f>
        <v>254890370</v>
      </c>
      <c r="O101" s="30">
        <f t="shared" ref="O101:O164" si="47">IF(E101=0,0,+K101/E101)*100</f>
        <v>0</v>
      </c>
      <c r="P101" s="30">
        <f t="shared" ref="P101:P164" si="48">IF(F101=0,0,+K101/F101)*100</f>
        <v>0</v>
      </c>
      <c r="Q101" s="30">
        <f t="shared" ref="Q101:Q164" si="49">IF(G101=0,0,+K101/G101)*100</f>
        <v>0</v>
      </c>
      <c r="R101" s="30">
        <f t="shared" ref="R101:R164" si="50">IF(I101=0,0,+K101/I101)*100</f>
        <v>237.86928146079239</v>
      </c>
      <c r="S101" s="29">
        <f>SUM(S102:S105)</f>
        <v>327934300</v>
      </c>
      <c r="T101" s="31">
        <f>SUM(T102:T105)</f>
        <v>573864120</v>
      </c>
    </row>
    <row r="102" spans="1:20" ht="19.5" customHeight="1">
      <c r="A102" s="110"/>
      <c r="B102" s="80"/>
      <c r="C102" s="87" t="s">
        <v>31</v>
      </c>
      <c r="D102" s="88"/>
      <c r="E102" s="23"/>
      <c r="F102" s="23"/>
      <c r="G102" s="23"/>
      <c r="H102" s="23">
        <f>[1]Sheet1!I110+[1]Sheet1!I163</f>
        <v>-533001390</v>
      </c>
      <c r="I102" s="23">
        <f>[1]Sheet1!J110+[1]Sheet1!J163</f>
        <v>-186031490</v>
      </c>
      <c r="J102" s="23">
        <f>[1]Sheet1!K110+[1]Sheet1!K163</f>
        <v>-326482580</v>
      </c>
      <c r="K102" s="23">
        <f>[1]Sheet1!L110+[1]Sheet1!L163</f>
        <v>-438678950</v>
      </c>
      <c r="L102" s="23">
        <f>[1]Sheet1!M110+[1]Sheet1!M163</f>
        <v>0</v>
      </c>
      <c r="M102" s="23">
        <f>[1]Sheet1!N110+[1]Sheet1!N163</f>
        <v>0</v>
      </c>
      <c r="N102" s="23">
        <f>I102-K102-M102</f>
        <v>252647460</v>
      </c>
      <c r="O102" s="20">
        <f t="shared" si="47"/>
        <v>0</v>
      </c>
      <c r="P102" s="20">
        <f t="shared" si="48"/>
        <v>0</v>
      </c>
      <c r="Q102" s="20">
        <f t="shared" si="49"/>
        <v>0</v>
      </c>
      <c r="R102" s="20">
        <f t="shared" si="50"/>
        <v>235.80897513641372</v>
      </c>
      <c r="S102" s="23">
        <f>[1]Sheet1!S110+[1]Sheet1!S163</f>
        <v>326752840</v>
      </c>
      <c r="T102" s="23">
        <f>[1]Sheet1!T110+[1]Sheet1!T163</f>
        <v>570579200</v>
      </c>
    </row>
    <row r="103" spans="1:20" ht="19.5" customHeight="1">
      <c r="A103" s="110"/>
      <c r="B103" s="80"/>
      <c r="C103" s="87" t="s">
        <v>32</v>
      </c>
      <c r="D103" s="88"/>
      <c r="E103" s="23"/>
      <c r="F103" s="23"/>
      <c r="G103" s="23"/>
      <c r="H103" s="23">
        <f>[1]Sheet1!I111+[1]Sheet1!I164</f>
        <v>-88816510</v>
      </c>
      <c r="I103" s="23">
        <f>[1]Sheet1!J111+[1]Sheet1!J164</f>
        <v>231010</v>
      </c>
      <c r="J103" s="23">
        <f>[1]Sheet1!K111+[1]Sheet1!K164</f>
        <v>-435360</v>
      </c>
      <c r="K103" s="23">
        <f>[1]Sheet1!L111+[1]Sheet1!L164</f>
        <v>-1089710</v>
      </c>
      <c r="L103" s="23">
        <f>[1]Sheet1!M111+[1]Sheet1!M164</f>
        <v>0</v>
      </c>
      <c r="M103" s="23">
        <f>[1]Sheet1!N111+[1]Sheet1!N164</f>
        <v>0</v>
      </c>
      <c r="N103" s="23">
        <f>I103-K103-M103</f>
        <v>1320720</v>
      </c>
      <c r="O103" s="20">
        <f t="shared" si="47"/>
        <v>0</v>
      </c>
      <c r="P103" s="20">
        <f t="shared" si="48"/>
        <v>0</v>
      </c>
      <c r="Q103" s="20">
        <f t="shared" si="49"/>
        <v>0</v>
      </c>
      <c r="R103" s="20">
        <f t="shared" si="50"/>
        <v>-471.7155101510757</v>
      </c>
      <c r="S103" s="23">
        <f>[1]Sheet1!S111+[1]Sheet1!S164</f>
        <v>1181460</v>
      </c>
      <c r="T103" s="23">
        <f>[1]Sheet1!T111+[1]Sheet1!T164</f>
        <v>3284920</v>
      </c>
    </row>
    <row r="104" spans="1:20" ht="19.5" customHeight="1">
      <c r="A104" s="110"/>
      <c r="B104" s="80"/>
      <c r="C104" s="87" t="s">
        <v>33</v>
      </c>
      <c r="D104" s="88"/>
      <c r="E104" s="23"/>
      <c r="F104" s="23"/>
      <c r="G104" s="23"/>
      <c r="H104" s="23">
        <f>[1]Sheet1!I113+[1]Sheet1!I166</f>
        <v>-635050</v>
      </c>
      <c r="I104" s="23">
        <f>[1]Sheet1!J113+[1]Sheet1!J166</f>
        <v>922190</v>
      </c>
      <c r="J104" s="23">
        <f>[1]Sheet1!K113+[1]Sheet1!K166</f>
        <v>0</v>
      </c>
      <c r="K104" s="23">
        <f>[1]Sheet1!L113+[1]Sheet1!L166</f>
        <v>0</v>
      </c>
      <c r="L104" s="23">
        <f>[1]Sheet1!M113+[1]Sheet1!M166</f>
        <v>0</v>
      </c>
      <c r="M104" s="23">
        <f>[1]Sheet1!N113+[1]Sheet1!N166</f>
        <v>0</v>
      </c>
      <c r="N104" s="23">
        <f>I104-K104-M104</f>
        <v>922190</v>
      </c>
      <c r="O104" s="20">
        <f t="shared" si="47"/>
        <v>0</v>
      </c>
      <c r="P104" s="20">
        <f t="shared" si="48"/>
        <v>0</v>
      </c>
      <c r="Q104" s="20">
        <f t="shared" si="49"/>
        <v>0</v>
      </c>
      <c r="R104" s="20">
        <f t="shared" si="50"/>
        <v>0</v>
      </c>
      <c r="S104" s="23">
        <f>[1]Sheet1!S113+[1]Sheet1!S166</f>
        <v>0</v>
      </c>
      <c r="T104" s="23">
        <f>[1]Sheet1!T113+[1]Sheet1!T166</f>
        <v>0</v>
      </c>
    </row>
    <row r="105" spans="1:20" ht="19.5" customHeight="1">
      <c r="A105" s="110"/>
      <c r="B105" s="81"/>
      <c r="C105" s="82" t="s">
        <v>34</v>
      </c>
      <c r="D105" s="83"/>
      <c r="E105" s="23"/>
      <c r="F105" s="23"/>
      <c r="G105" s="23"/>
      <c r="H105" s="23">
        <f>[1]Sheet1!I112+[1]Sheet1!I114+[1]Sheet1!I115+[1]Sheet1!I116+[1]Sheet1!I165+[1]Sheet1!I167+[1]Sheet1!I168+[1]Sheet1!I169</f>
        <v>-12777040</v>
      </c>
      <c r="I105" s="23">
        <f>[1]Sheet1!J112+[1]Sheet1!J114+[1]Sheet1!J115+[1]Sheet1!J116+[1]Sheet1!J165+[1]Sheet1!J167+[1]Sheet1!J168+[1]Sheet1!J169</f>
        <v>0</v>
      </c>
      <c r="J105" s="23">
        <f>[1]Sheet1!K112+[1]Sheet1!K114+[1]Sheet1!K115+[1]Sheet1!K116+[1]Sheet1!K165+[1]Sheet1!K167+[1]Sheet1!K168+[1]Sheet1!K169</f>
        <v>0</v>
      </c>
      <c r="K105" s="23">
        <f>[1]Sheet1!L112+[1]Sheet1!L114+[1]Sheet1!L115+[1]Sheet1!L116+[1]Sheet1!L165+[1]Sheet1!L167+[1]Sheet1!L168+[1]Sheet1!L169</f>
        <v>0</v>
      </c>
      <c r="L105" s="23">
        <f>[1]Sheet1!M112+[1]Sheet1!M114+[1]Sheet1!M115+[1]Sheet1!M116+[1]Sheet1!M165+[1]Sheet1!M167+[1]Sheet1!M168+[1]Sheet1!M169</f>
        <v>0</v>
      </c>
      <c r="M105" s="23">
        <f>[1]Sheet1!N112+[1]Sheet1!N114+[1]Sheet1!N115+[1]Sheet1!N116+[1]Sheet1!N165+[1]Sheet1!N167+[1]Sheet1!N168+[1]Sheet1!N169</f>
        <v>0</v>
      </c>
      <c r="N105" s="23">
        <f>I105-K105-M105</f>
        <v>0</v>
      </c>
      <c r="O105" s="20">
        <f t="shared" si="47"/>
        <v>0</v>
      </c>
      <c r="P105" s="20">
        <f t="shared" si="48"/>
        <v>0</v>
      </c>
      <c r="Q105" s="20">
        <f t="shared" si="49"/>
        <v>0</v>
      </c>
      <c r="R105" s="20">
        <f t="shared" si="50"/>
        <v>0</v>
      </c>
      <c r="S105" s="23">
        <f>[1]Sheet1!S112+[1]Sheet1!S114+[1]Sheet1!S115+[1]Sheet1!S116+[1]Sheet1!S165+[1]Sheet1!S167+[1]Sheet1!S168+[1]Sheet1!S169</f>
        <v>0</v>
      </c>
      <c r="T105" s="23">
        <f>[1]Sheet1!T112+[1]Sheet1!T114+[1]Sheet1!T115+[1]Sheet1!T116+[1]Sheet1!T165+[1]Sheet1!T167+[1]Sheet1!T168+[1]Sheet1!T169</f>
        <v>0</v>
      </c>
    </row>
    <row r="106" spans="1:20" ht="19.5" customHeight="1">
      <c r="A106" s="110"/>
      <c r="B106" s="91" t="s">
        <v>40</v>
      </c>
      <c r="C106" s="87" t="s">
        <v>23</v>
      </c>
      <c r="D106" s="88"/>
      <c r="E106" s="19">
        <f>SUM(E107:E110)</f>
        <v>0</v>
      </c>
      <c r="F106" s="19">
        <f t="shared" ref="F106:M106" si="51">SUM(F107:F110)</f>
        <v>0</v>
      </c>
      <c r="G106" s="19">
        <f t="shared" si="51"/>
        <v>0</v>
      </c>
      <c r="H106" s="19">
        <f t="shared" si="51"/>
        <v>-5128640</v>
      </c>
      <c r="I106" s="19">
        <f t="shared" si="51"/>
        <v>1214030</v>
      </c>
      <c r="J106" s="19">
        <f t="shared" si="51"/>
        <v>-798650</v>
      </c>
      <c r="K106" s="19">
        <f t="shared" si="51"/>
        <v>-108840</v>
      </c>
      <c r="L106" s="19">
        <f t="shared" si="51"/>
        <v>0</v>
      </c>
      <c r="M106" s="19">
        <f t="shared" si="51"/>
        <v>0</v>
      </c>
      <c r="N106" s="19">
        <f>SUM(N107:N110)</f>
        <v>1322870</v>
      </c>
      <c r="O106" s="20">
        <f t="shared" si="47"/>
        <v>0</v>
      </c>
      <c r="P106" s="20">
        <f t="shared" si="48"/>
        <v>0</v>
      </c>
      <c r="Q106" s="20">
        <f t="shared" si="49"/>
        <v>0</v>
      </c>
      <c r="R106" s="20">
        <f t="shared" si="50"/>
        <v>-8.9651820795202752</v>
      </c>
      <c r="S106" s="19">
        <f>SUM(S107:S110)</f>
        <v>798650</v>
      </c>
      <c r="T106" s="41">
        <f>SUM(T107:T110)</f>
        <v>798650</v>
      </c>
    </row>
    <row r="107" spans="1:20" ht="19.5" customHeight="1">
      <c r="A107" s="110"/>
      <c r="B107" s="115"/>
      <c r="C107" s="87" t="s">
        <v>31</v>
      </c>
      <c r="D107" s="88"/>
      <c r="E107" s="23"/>
      <c r="F107" s="23"/>
      <c r="G107" s="23"/>
      <c r="H107" s="23">
        <f>[1]Sheet1!I172</f>
        <v>-3176720</v>
      </c>
      <c r="I107" s="23">
        <f>[1]Sheet1!J172</f>
        <v>509220</v>
      </c>
      <c r="J107" s="23">
        <f>[1]Sheet1!K172</f>
        <v>-798650</v>
      </c>
      <c r="K107" s="23">
        <f>[1]Sheet1!L172</f>
        <v>-798650</v>
      </c>
      <c r="L107" s="23">
        <f>[1]Sheet1!M172</f>
        <v>0</v>
      </c>
      <c r="M107" s="23">
        <f>[1]Sheet1!N172</f>
        <v>0</v>
      </c>
      <c r="N107" s="23">
        <f>I107-K107-M107</f>
        <v>1307870</v>
      </c>
      <c r="O107" s="20">
        <f t="shared" si="47"/>
        <v>0</v>
      </c>
      <c r="P107" s="20">
        <f t="shared" si="48"/>
        <v>0</v>
      </c>
      <c r="Q107" s="20">
        <f t="shared" si="49"/>
        <v>0</v>
      </c>
      <c r="R107" s="20">
        <f t="shared" si="50"/>
        <v>-156.83790895879974</v>
      </c>
      <c r="S107" s="23">
        <f>[1]Sheet1!S172</f>
        <v>798650</v>
      </c>
      <c r="T107" s="23">
        <f>[1]Sheet1!T172</f>
        <v>798650</v>
      </c>
    </row>
    <row r="108" spans="1:20" ht="19.5" customHeight="1">
      <c r="A108" s="110"/>
      <c r="B108" s="115"/>
      <c r="C108" s="87" t="s">
        <v>32</v>
      </c>
      <c r="D108" s="88"/>
      <c r="E108" s="23"/>
      <c r="F108" s="23"/>
      <c r="G108" s="23"/>
      <c r="H108" s="23">
        <f>[1]Sheet1!I173</f>
        <v>0</v>
      </c>
      <c r="I108" s="23">
        <f>[1]Sheet1!J173</f>
        <v>704810</v>
      </c>
      <c r="J108" s="23">
        <f>[1]Sheet1!K173</f>
        <v>0</v>
      </c>
      <c r="K108" s="23">
        <f>[1]Sheet1!L173</f>
        <v>689810</v>
      </c>
      <c r="L108" s="23">
        <f>[1]Sheet1!M173</f>
        <v>0</v>
      </c>
      <c r="M108" s="23">
        <f>[1]Sheet1!N173</f>
        <v>0</v>
      </c>
      <c r="N108" s="23">
        <f>I108-K108-M108</f>
        <v>15000</v>
      </c>
      <c r="O108" s="20">
        <f t="shared" si="47"/>
        <v>0</v>
      </c>
      <c r="P108" s="20">
        <f t="shared" si="48"/>
        <v>0</v>
      </c>
      <c r="Q108" s="20">
        <f t="shared" si="49"/>
        <v>0</v>
      </c>
      <c r="R108" s="20">
        <f t="shared" si="50"/>
        <v>97.871766859153524</v>
      </c>
      <c r="S108" s="23">
        <f>[1]Sheet1!S173</f>
        <v>0</v>
      </c>
      <c r="T108" s="23">
        <f>[1]Sheet1!T173</f>
        <v>0</v>
      </c>
    </row>
    <row r="109" spans="1:20" ht="19.5" customHeight="1">
      <c r="A109" s="110"/>
      <c r="B109" s="115"/>
      <c r="C109" s="87" t="s">
        <v>33</v>
      </c>
      <c r="D109" s="88"/>
      <c r="E109" s="23"/>
      <c r="F109" s="23"/>
      <c r="G109" s="23"/>
      <c r="H109" s="23">
        <f>[1]Sheet1!I175</f>
        <v>0</v>
      </c>
      <c r="I109" s="23">
        <f>[1]Sheet1!J175</f>
        <v>0</v>
      </c>
      <c r="J109" s="23">
        <f>[1]Sheet1!K175</f>
        <v>0</v>
      </c>
      <c r="K109" s="23">
        <f>[1]Sheet1!L175</f>
        <v>0</v>
      </c>
      <c r="L109" s="23">
        <f>[1]Sheet1!M175</f>
        <v>0</v>
      </c>
      <c r="M109" s="23">
        <f>[1]Sheet1!N175</f>
        <v>0</v>
      </c>
      <c r="N109" s="23">
        <f>I109-K109-M109</f>
        <v>0</v>
      </c>
      <c r="O109" s="20">
        <f t="shared" si="47"/>
        <v>0</v>
      </c>
      <c r="P109" s="20">
        <f t="shared" si="48"/>
        <v>0</v>
      </c>
      <c r="Q109" s="20">
        <f t="shared" si="49"/>
        <v>0</v>
      </c>
      <c r="R109" s="20">
        <f t="shared" si="50"/>
        <v>0</v>
      </c>
      <c r="S109" s="23">
        <f>[1]Sheet1!S175</f>
        <v>0</v>
      </c>
      <c r="T109" s="23">
        <f>[1]Sheet1!T175</f>
        <v>0</v>
      </c>
    </row>
    <row r="110" spans="1:20" ht="19.5" customHeight="1">
      <c r="A110" s="110"/>
      <c r="B110" s="116"/>
      <c r="C110" s="82" t="s">
        <v>34</v>
      </c>
      <c r="D110" s="83"/>
      <c r="E110" s="23"/>
      <c r="F110" s="23"/>
      <c r="G110" s="23"/>
      <c r="H110" s="23">
        <f>[1]Sheet1!I174+[1]Sheet1!I176+[1]Sheet1!I177+[1]Sheet1!I178+[1]Sheet1!I179</f>
        <v>-1951920</v>
      </c>
      <c r="I110" s="23">
        <f>[1]Sheet1!J174+[1]Sheet1!J176+[1]Sheet1!J177+[1]Sheet1!J178+[1]Sheet1!J179</f>
        <v>0</v>
      </c>
      <c r="J110" s="23">
        <f>[1]Sheet1!K174+[1]Sheet1!K176+[1]Sheet1!K177+[1]Sheet1!K178+[1]Sheet1!K179</f>
        <v>0</v>
      </c>
      <c r="K110" s="23">
        <f>[1]Sheet1!L174+[1]Sheet1!L176+[1]Sheet1!L177+[1]Sheet1!L178+[1]Sheet1!L179</f>
        <v>0</v>
      </c>
      <c r="L110" s="23">
        <f>[1]Sheet1!M174+[1]Sheet1!M176+[1]Sheet1!M177+[1]Sheet1!M178+[1]Sheet1!M179</f>
        <v>0</v>
      </c>
      <c r="M110" s="23">
        <f>[1]Sheet1!N174+[1]Sheet1!N176+[1]Sheet1!N177+[1]Sheet1!N178+[1]Sheet1!N179</f>
        <v>0</v>
      </c>
      <c r="N110" s="23">
        <f>I110-K110-M110</f>
        <v>0</v>
      </c>
      <c r="O110" s="20">
        <f t="shared" si="47"/>
        <v>0</v>
      </c>
      <c r="P110" s="20">
        <f t="shared" si="48"/>
        <v>0</v>
      </c>
      <c r="Q110" s="20">
        <f t="shared" si="49"/>
        <v>0</v>
      </c>
      <c r="R110" s="20">
        <f t="shared" si="50"/>
        <v>0</v>
      </c>
      <c r="S110" s="23">
        <f>[1]Sheet1!S174+[1]Sheet1!S176+[1]Sheet1!S177+[1]Sheet1!S178+[1]Sheet1!S179</f>
        <v>0</v>
      </c>
      <c r="T110" s="23">
        <f>[1]Sheet1!T174+[1]Sheet1!T176+[1]Sheet1!T177+[1]Sheet1!T178+[1]Sheet1!T179</f>
        <v>0</v>
      </c>
    </row>
    <row r="111" spans="1:20" ht="19.5" customHeight="1">
      <c r="A111" s="110"/>
      <c r="B111" s="91" t="s">
        <v>101</v>
      </c>
      <c r="C111" s="87" t="s">
        <v>23</v>
      </c>
      <c r="D111" s="88"/>
      <c r="E111" s="19">
        <f>SUM(E112:E113)</f>
        <v>0</v>
      </c>
      <c r="F111" s="19">
        <f t="shared" ref="F111:M111" si="52">SUM(F112:F113)</f>
        <v>0</v>
      </c>
      <c r="G111" s="19">
        <f t="shared" si="52"/>
        <v>0</v>
      </c>
      <c r="H111" s="19">
        <f t="shared" si="52"/>
        <v>520380</v>
      </c>
      <c r="I111" s="19">
        <f t="shared" si="52"/>
        <v>45590480</v>
      </c>
      <c r="J111" s="19">
        <f t="shared" si="52"/>
        <v>804300</v>
      </c>
      <c r="K111" s="19">
        <f t="shared" si="52"/>
        <v>1248300</v>
      </c>
      <c r="L111" s="19">
        <f t="shared" si="52"/>
        <v>0</v>
      </c>
      <c r="M111" s="19">
        <f t="shared" si="52"/>
        <v>129780</v>
      </c>
      <c r="N111" s="19">
        <f>SUM(N112:N113)</f>
        <v>44212400</v>
      </c>
      <c r="O111" s="20">
        <f t="shared" si="47"/>
        <v>0</v>
      </c>
      <c r="P111" s="20">
        <f t="shared" si="48"/>
        <v>0</v>
      </c>
      <c r="Q111" s="20">
        <f t="shared" si="49"/>
        <v>0</v>
      </c>
      <c r="R111" s="20">
        <f t="shared" si="50"/>
        <v>2.7380716324987149</v>
      </c>
      <c r="S111" s="19">
        <f>SUM(S112:S113)</f>
        <v>40650</v>
      </c>
      <c r="T111" s="19">
        <f>SUM(T112:T113)</f>
        <v>40650</v>
      </c>
    </row>
    <row r="112" spans="1:20" ht="19.5" customHeight="1">
      <c r="A112" s="110"/>
      <c r="B112" s="80"/>
      <c r="C112" s="87" t="s">
        <v>102</v>
      </c>
      <c r="D112" s="88"/>
      <c r="E112" s="23"/>
      <c r="F112" s="23"/>
      <c r="G112" s="23"/>
      <c r="H112" s="23">
        <f>[1]Sheet1!I194</f>
        <v>199080</v>
      </c>
      <c r="I112" s="23">
        <f>[1]Sheet1!J194</f>
        <v>35276370</v>
      </c>
      <c r="J112" s="23">
        <f>[1]Sheet1!K194</f>
        <v>501900</v>
      </c>
      <c r="K112" s="23">
        <f>[1]Sheet1!L194</f>
        <v>638340</v>
      </c>
      <c r="L112" s="23">
        <f>[1]Sheet1!M194</f>
        <v>0</v>
      </c>
      <c r="M112" s="23">
        <f>[1]Sheet1!N194</f>
        <v>129780</v>
      </c>
      <c r="N112" s="23">
        <f t="shared" ref="N112:N117" si="53">I112-K112-M112</f>
        <v>34508250</v>
      </c>
      <c r="O112" s="20">
        <f t="shared" si="47"/>
        <v>0</v>
      </c>
      <c r="P112" s="20">
        <f t="shared" si="48"/>
        <v>0</v>
      </c>
      <c r="Q112" s="20">
        <f t="shared" si="49"/>
        <v>0</v>
      </c>
      <c r="R112" s="20">
        <f t="shared" si="50"/>
        <v>1.8095399271523687</v>
      </c>
      <c r="S112" s="23">
        <f>[1]Sheet1!S194</f>
        <v>40650</v>
      </c>
      <c r="T112" s="23">
        <f>[1]Sheet1!T194</f>
        <v>40650</v>
      </c>
    </row>
    <row r="113" spans="1:20" ht="19.5" customHeight="1">
      <c r="A113" s="110"/>
      <c r="B113" s="81"/>
      <c r="C113" s="87" t="s">
        <v>103</v>
      </c>
      <c r="D113" s="88"/>
      <c r="E113" s="23"/>
      <c r="F113" s="23"/>
      <c r="G113" s="23"/>
      <c r="H113" s="23">
        <f>[1]Sheet1!I195</f>
        <v>321300</v>
      </c>
      <c r="I113" s="23">
        <f>[1]Sheet1!J195</f>
        <v>10314110</v>
      </c>
      <c r="J113" s="23">
        <f>[1]Sheet1!K195</f>
        <v>302400</v>
      </c>
      <c r="K113" s="23">
        <f>[1]Sheet1!L195</f>
        <v>609960</v>
      </c>
      <c r="L113" s="23">
        <f>[1]Sheet1!M195</f>
        <v>0</v>
      </c>
      <c r="M113" s="23">
        <f>[1]Sheet1!N195</f>
        <v>0</v>
      </c>
      <c r="N113" s="23">
        <f t="shared" si="53"/>
        <v>9704150</v>
      </c>
      <c r="O113" s="20">
        <f t="shared" si="47"/>
        <v>0</v>
      </c>
      <c r="P113" s="20">
        <f t="shared" si="48"/>
        <v>0</v>
      </c>
      <c r="Q113" s="20">
        <f t="shared" si="49"/>
        <v>0</v>
      </c>
      <c r="R113" s="20">
        <f t="shared" si="50"/>
        <v>5.9138403604382734</v>
      </c>
      <c r="S113" s="23">
        <f>[1]Sheet1!S195</f>
        <v>0</v>
      </c>
      <c r="T113" s="23">
        <f>[1]Sheet1!T195</f>
        <v>0</v>
      </c>
    </row>
    <row r="114" spans="1:20" ht="19.5" customHeight="1">
      <c r="A114" s="110"/>
      <c r="B114" s="87" t="s">
        <v>41</v>
      </c>
      <c r="C114" s="92"/>
      <c r="D114" s="88"/>
      <c r="E114" s="23"/>
      <c r="F114" s="23"/>
      <c r="G114" s="23"/>
      <c r="H114" s="23"/>
      <c r="I114" s="23">
        <f>H114</f>
        <v>0</v>
      </c>
      <c r="J114" s="23"/>
      <c r="K114" s="23">
        <f>J114</f>
        <v>0</v>
      </c>
      <c r="L114" s="23"/>
      <c r="M114" s="23">
        <f>L114</f>
        <v>0</v>
      </c>
      <c r="N114" s="23">
        <f t="shared" si="53"/>
        <v>0</v>
      </c>
      <c r="O114" s="20">
        <f t="shared" si="47"/>
        <v>0</v>
      </c>
      <c r="P114" s="20">
        <f t="shared" si="48"/>
        <v>0</v>
      </c>
      <c r="Q114" s="20">
        <f t="shared" si="49"/>
        <v>0</v>
      </c>
      <c r="R114" s="20">
        <f t="shared" si="50"/>
        <v>0</v>
      </c>
      <c r="S114" s="23"/>
      <c r="T114" s="24">
        <f>S114</f>
        <v>0</v>
      </c>
    </row>
    <row r="115" spans="1:20" ht="19.5" customHeight="1">
      <c r="A115" s="110"/>
      <c r="B115" s="87" t="s">
        <v>43</v>
      </c>
      <c r="C115" s="92"/>
      <c r="D115" s="88"/>
      <c r="E115" s="23"/>
      <c r="F115" s="23"/>
      <c r="G115" s="23"/>
      <c r="H115" s="23"/>
      <c r="I115" s="23">
        <f>H115</f>
        <v>0</v>
      </c>
      <c r="J115" s="23"/>
      <c r="K115" s="23">
        <f>J115</f>
        <v>0</v>
      </c>
      <c r="L115" s="23"/>
      <c r="M115" s="23">
        <f>L115</f>
        <v>0</v>
      </c>
      <c r="N115" s="23">
        <f t="shared" si="53"/>
        <v>0</v>
      </c>
      <c r="O115" s="20">
        <f t="shared" si="47"/>
        <v>0</v>
      </c>
      <c r="P115" s="20">
        <f t="shared" si="48"/>
        <v>0</v>
      </c>
      <c r="Q115" s="20">
        <f t="shared" si="49"/>
        <v>0</v>
      </c>
      <c r="R115" s="20">
        <f t="shared" si="50"/>
        <v>0</v>
      </c>
      <c r="S115" s="23"/>
      <c r="T115" s="24">
        <f>S115</f>
        <v>0</v>
      </c>
    </row>
    <row r="116" spans="1:20" ht="19.5" customHeight="1">
      <c r="A116" s="110"/>
      <c r="B116" s="87" t="s">
        <v>44</v>
      </c>
      <c r="C116" s="92"/>
      <c r="D116" s="88"/>
      <c r="E116" s="23"/>
      <c r="F116" s="23"/>
      <c r="G116" s="23"/>
      <c r="H116" s="23">
        <f>[1]Sheet1!I189</f>
        <v>922860</v>
      </c>
      <c r="I116" s="23">
        <f>[1]Sheet1!J189</f>
        <v>203248766</v>
      </c>
      <c r="J116" s="23">
        <f>[1]Sheet1!K189</f>
        <v>2067980</v>
      </c>
      <c r="K116" s="23">
        <f>[1]Sheet1!L189</f>
        <v>3127200</v>
      </c>
      <c r="L116" s="23">
        <f>[1]Sheet1!M189</f>
        <v>0</v>
      </c>
      <c r="M116" s="23">
        <f>[1]Sheet1!N189</f>
        <v>1810</v>
      </c>
      <c r="N116" s="23">
        <f t="shared" si="53"/>
        <v>200119756</v>
      </c>
      <c r="O116" s="20">
        <f t="shared" si="47"/>
        <v>0</v>
      </c>
      <c r="P116" s="20">
        <f t="shared" si="48"/>
        <v>0</v>
      </c>
      <c r="Q116" s="20">
        <f t="shared" si="49"/>
        <v>0</v>
      </c>
      <c r="R116" s="20">
        <f t="shared" si="50"/>
        <v>1.5386071273859543</v>
      </c>
      <c r="S116" s="23">
        <f>[1]Sheet1!S189</f>
        <v>0</v>
      </c>
      <c r="T116" s="23">
        <f>[1]Sheet1!T189</f>
        <v>11760</v>
      </c>
    </row>
    <row r="117" spans="1:20" ht="19.5" customHeight="1">
      <c r="A117" s="110"/>
      <c r="B117" s="87" t="s">
        <v>51</v>
      </c>
      <c r="C117" s="92"/>
      <c r="D117" s="88"/>
      <c r="E117" s="23"/>
      <c r="F117" s="23"/>
      <c r="G117" s="23"/>
      <c r="H117" s="23">
        <f>[1]Sheet1!I190</f>
        <v>0</v>
      </c>
      <c r="I117" s="23">
        <f>[1]Sheet1!J190</f>
        <v>15850</v>
      </c>
      <c r="J117" s="23">
        <f>[1]Sheet1!K190</f>
        <v>0</v>
      </c>
      <c r="K117" s="23">
        <f>[1]Sheet1!L190</f>
        <v>0</v>
      </c>
      <c r="L117" s="23">
        <f>[1]Sheet1!M190</f>
        <v>0</v>
      </c>
      <c r="M117" s="23">
        <f>[1]Sheet1!N190</f>
        <v>0</v>
      </c>
      <c r="N117" s="23">
        <f t="shared" si="53"/>
        <v>15850</v>
      </c>
      <c r="O117" s="20">
        <f t="shared" si="47"/>
        <v>0</v>
      </c>
      <c r="P117" s="20">
        <f t="shared" si="48"/>
        <v>0</v>
      </c>
      <c r="Q117" s="20">
        <f t="shared" si="49"/>
        <v>0</v>
      </c>
      <c r="R117" s="20">
        <f t="shared" si="50"/>
        <v>0</v>
      </c>
      <c r="S117" s="23">
        <f>[1]Sheet1!S190</f>
        <v>0</v>
      </c>
      <c r="T117" s="23">
        <f>[1]Sheet1!T190</f>
        <v>0</v>
      </c>
    </row>
    <row r="118" spans="1:20" ht="19.5" customHeight="1">
      <c r="A118" s="110"/>
      <c r="B118" s="91" t="s">
        <v>94</v>
      </c>
      <c r="C118" s="87" t="s">
        <v>23</v>
      </c>
      <c r="D118" s="88"/>
      <c r="E118" s="19">
        <f>SUM(E119:E120)</f>
        <v>0</v>
      </c>
      <c r="F118" s="19">
        <f t="shared" ref="F118:M118" si="54">SUM(F119:F120)</f>
        <v>0</v>
      </c>
      <c r="G118" s="19">
        <f t="shared" si="54"/>
        <v>0</v>
      </c>
      <c r="H118" s="19">
        <f t="shared" si="54"/>
        <v>-1130830640</v>
      </c>
      <c r="I118" s="19">
        <f t="shared" si="54"/>
        <v>1183824870</v>
      </c>
      <c r="J118" s="19">
        <f t="shared" si="54"/>
        <v>23828450</v>
      </c>
      <c r="K118" s="19">
        <f t="shared" si="54"/>
        <v>177464170</v>
      </c>
      <c r="L118" s="19">
        <f t="shared" si="54"/>
        <v>0</v>
      </c>
      <c r="M118" s="19">
        <f t="shared" si="54"/>
        <v>20330</v>
      </c>
      <c r="N118" s="19">
        <f>SUM(N119:N120)</f>
        <v>1006340370</v>
      </c>
      <c r="O118" s="20">
        <f t="shared" si="47"/>
        <v>0</v>
      </c>
      <c r="P118" s="20">
        <f t="shared" si="48"/>
        <v>0</v>
      </c>
      <c r="Q118" s="20">
        <f t="shared" si="49"/>
        <v>0</v>
      </c>
      <c r="R118" s="20">
        <f t="shared" si="50"/>
        <v>14.99074521048033</v>
      </c>
      <c r="S118" s="19">
        <f>SUM(S119:S120)</f>
        <v>36233910</v>
      </c>
      <c r="T118" s="41">
        <f>SUM(T119:T120)</f>
        <v>53968430</v>
      </c>
    </row>
    <row r="119" spans="1:20" ht="19.5" customHeight="1">
      <c r="A119" s="110"/>
      <c r="B119" s="80"/>
      <c r="C119" s="87" t="s">
        <v>94</v>
      </c>
      <c r="D119" s="88"/>
      <c r="E119" s="23"/>
      <c r="F119" s="23"/>
      <c r="G119" s="23"/>
      <c r="H119" s="23">
        <f>[1]Sheet1!I143</f>
        <v>-1130218090</v>
      </c>
      <c r="I119" s="23">
        <f>[1]Sheet1!J143</f>
        <v>1185102470</v>
      </c>
      <c r="J119" s="23">
        <f>[1]Sheet1!K143</f>
        <v>24441000</v>
      </c>
      <c r="K119" s="23">
        <f>[1]Sheet1!L143</f>
        <v>178741770</v>
      </c>
      <c r="L119" s="23">
        <f>[1]Sheet1!M143</f>
        <v>0</v>
      </c>
      <c r="M119" s="23">
        <f>[1]Sheet1!N143</f>
        <v>20330</v>
      </c>
      <c r="N119" s="23">
        <f>I119-K119-M119</f>
        <v>1006340370</v>
      </c>
      <c r="O119" s="20">
        <f t="shared" si="47"/>
        <v>0</v>
      </c>
      <c r="P119" s="20">
        <f t="shared" si="48"/>
        <v>0</v>
      </c>
      <c r="Q119" s="20">
        <f t="shared" si="49"/>
        <v>0</v>
      </c>
      <c r="R119" s="20">
        <f t="shared" si="50"/>
        <v>15.082389457850004</v>
      </c>
      <c r="S119" s="23">
        <f>[1]Sheet1!S143</f>
        <v>35621360</v>
      </c>
      <c r="T119" s="23">
        <f>[1]Sheet1!T143</f>
        <v>52690830</v>
      </c>
    </row>
    <row r="120" spans="1:20" ht="19.5" customHeight="1">
      <c r="A120" s="110"/>
      <c r="B120" s="81"/>
      <c r="C120" s="87" t="s">
        <v>95</v>
      </c>
      <c r="D120" s="88"/>
      <c r="E120" s="23"/>
      <c r="F120" s="23"/>
      <c r="G120" s="23"/>
      <c r="H120" s="23">
        <f>[1]Sheet1!I144</f>
        <v>-612550</v>
      </c>
      <c r="I120" s="23">
        <f>[1]Sheet1!J144</f>
        <v>-1277600</v>
      </c>
      <c r="J120" s="23">
        <f>[1]Sheet1!K144</f>
        <v>-612550</v>
      </c>
      <c r="K120" s="23">
        <f>[1]Sheet1!L144</f>
        <v>-1277600</v>
      </c>
      <c r="L120" s="23">
        <f>[1]Sheet1!M144</f>
        <v>0</v>
      </c>
      <c r="M120" s="23">
        <f>[1]Sheet1!N144</f>
        <v>0</v>
      </c>
      <c r="N120" s="23">
        <f>I120-K120-M120</f>
        <v>0</v>
      </c>
      <c r="O120" s="20">
        <f t="shared" si="47"/>
        <v>0</v>
      </c>
      <c r="P120" s="20">
        <f t="shared" si="48"/>
        <v>0</v>
      </c>
      <c r="Q120" s="20">
        <f t="shared" si="49"/>
        <v>0</v>
      </c>
      <c r="R120" s="20">
        <f t="shared" si="50"/>
        <v>100</v>
      </c>
      <c r="S120" s="23">
        <f>[1]Sheet1!S144</f>
        <v>612550</v>
      </c>
      <c r="T120" s="23">
        <f>[1]Sheet1!T144</f>
        <v>1277600</v>
      </c>
    </row>
    <row r="121" spans="1:20" ht="19.5" customHeight="1">
      <c r="A121" s="110"/>
      <c r="B121" s="87" t="s">
        <v>104</v>
      </c>
      <c r="C121" s="93"/>
      <c r="D121" s="94"/>
      <c r="E121" s="19">
        <f>SUM(E122,E130)</f>
        <v>0</v>
      </c>
      <c r="F121" s="19">
        <f t="shared" ref="F121:M121" si="55">SUM(F122,F130)</f>
        <v>0</v>
      </c>
      <c r="G121" s="19">
        <f t="shared" si="55"/>
        <v>0</v>
      </c>
      <c r="H121" s="19">
        <f t="shared" si="55"/>
        <v>-340860700</v>
      </c>
      <c r="I121" s="19">
        <f t="shared" si="55"/>
        <v>48151130</v>
      </c>
      <c r="J121" s="19">
        <f t="shared" si="55"/>
        <v>-47913650</v>
      </c>
      <c r="K121" s="19">
        <f t="shared" si="55"/>
        <v>-23752300</v>
      </c>
      <c r="L121" s="19">
        <f t="shared" si="55"/>
        <v>0</v>
      </c>
      <c r="M121" s="19">
        <f t="shared" si="55"/>
        <v>0</v>
      </c>
      <c r="N121" s="19">
        <f>SUM(N122,N130)</f>
        <v>71903430</v>
      </c>
      <c r="O121" s="20">
        <f t="shared" si="47"/>
        <v>0</v>
      </c>
      <c r="P121" s="20">
        <f t="shared" si="48"/>
        <v>0</v>
      </c>
      <c r="Q121" s="20">
        <f t="shared" si="49"/>
        <v>0</v>
      </c>
      <c r="R121" s="20">
        <f t="shared" si="50"/>
        <v>-49.328645039067624</v>
      </c>
      <c r="S121" s="19">
        <f>SUM(S122,S130)</f>
        <v>60053310</v>
      </c>
      <c r="T121" s="41">
        <f>SUM(T122,T130)</f>
        <v>60562880</v>
      </c>
    </row>
    <row r="122" spans="1:20" ht="19.5" customHeight="1">
      <c r="A122" s="110"/>
      <c r="B122" s="91" t="s">
        <v>60</v>
      </c>
      <c r="C122" s="87" t="s">
        <v>54</v>
      </c>
      <c r="D122" s="88"/>
      <c r="E122" s="42">
        <f>SUM(E123:E129)</f>
        <v>0</v>
      </c>
      <c r="F122" s="42">
        <f t="shared" ref="F122:M122" si="56">SUM(F123:F129)</f>
        <v>0</v>
      </c>
      <c r="G122" s="42">
        <f t="shared" si="56"/>
        <v>0</v>
      </c>
      <c r="H122" s="42">
        <f t="shared" si="56"/>
        <v>-57611410</v>
      </c>
      <c r="I122" s="42">
        <f t="shared" si="56"/>
        <v>-60202630</v>
      </c>
      <c r="J122" s="42">
        <f t="shared" si="56"/>
        <v>-57480700</v>
      </c>
      <c r="K122" s="42">
        <f t="shared" si="56"/>
        <v>-57938130</v>
      </c>
      <c r="L122" s="42">
        <f t="shared" si="56"/>
        <v>0</v>
      </c>
      <c r="M122" s="42">
        <f t="shared" si="56"/>
        <v>0</v>
      </c>
      <c r="N122" s="42">
        <f>SUM(N123:N129)</f>
        <v>-2264500</v>
      </c>
      <c r="O122" s="43">
        <f t="shared" si="47"/>
        <v>0</v>
      </c>
      <c r="P122" s="43">
        <f t="shared" si="48"/>
        <v>0</v>
      </c>
      <c r="Q122" s="43">
        <f t="shared" si="49"/>
        <v>0</v>
      </c>
      <c r="R122" s="43">
        <f t="shared" si="50"/>
        <v>96.238536422744332</v>
      </c>
      <c r="S122" s="42">
        <f>SUM(S123:S129)</f>
        <v>58050820</v>
      </c>
      <c r="T122" s="44">
        <f>SUM(T123:T129)</f>
        <v>58508250</v>
      </c>
    </row>
    <row r="123" spans="1:20" ht="19.5" customHeight="1">
      <c r="A123" s="110"/>
      <c r="B123" s="80"/>
      <c r="C123" s="87" t="s">
        <v>105</v>
      </c>
      <c r="D123" s="88"/>
      <c r="E123" s="23"/>
      <c r="F123" s="23"/>
      <c r="G123" s="23"/>
      <c r="H123" s="23"/>
      <c r="I123" s="23"/>
      <c r="J123" s="23"/>
      <c r="K123" s="23">
        <f>J123</f>
        <v>0</v>
      </c>
      <c r="L123" s="23"/>
      <c r="M123" s="23">
        <f>L123</f>
        <v>0</v>
      </c>
      <c r="N123" s="23">
        <f t="shared" ref="N123:N129" si="57">I123-K123-M123</f>
        <v>0</v>
      </c>
      <c r="O123" s="20">
        <f t="shared" si="47"/>
        <v>0</v>
      </c>
      <c r="P123" s="20">
        <f t="shared" si="48"/>
        <v>0</v>
      </c>
      <c r="Q123" s="20">
        <f t="shared" si="49"/>
        <v>0</v>
      </c>
      <c r="R123" s="20">
        <f t="shared" si="50"/>
        <v>0</v>
      </c>
      <c r="S123" s="23"/>
      <c r="T123" s="24">
        <f>S123</f>
        <v>0</v>
      </c>
    </row>
    <row r="124" spans="1:20" ht="19.5" customHeight="1">
      <c r="A124" s="110"/>
      <c r="B124" s="80"/>
      <c r="C124" s="87" t="s">
        <v>106</v>
      </c>
      <c r="D124" s="88"/>
      <c r="E124" s="23"/>
      <c r="F124" s="23"/>
      <c r="G124" s="23"/>
      <c r="H124" s="23"/>
      <c r="I124" s="23"/>
      <c r="J124" s="23"/>
      <c r="K124" s="23">
        <f>J124</f>
        <v>0</v>
      </c>
      <c r="L124" s="23"/>
      <c r="M124" s="23">
        <f>L124</f>
        <v>0</v>
      </c>
      <c r="N124" s="23">
        <f t="shared" si="57"/>
        <v>0</v>
      </c>
      <c r="O124" s="20">
        <f t="shared" si="47"/>
        <v>0</v>
      </c>
      <c r="P124" s="20">
        <f t="shared" si="48"/>
        <v>0</v>
      </c>
      <c r="Q124" s="20">
        <f t="shared" si="49"/>
        <v>0</v>
      </c>
      <c r="R124" s="20">
        <f t="shared" si="50"/>
        <v>0</v>
      </c>
      <c r="S124" s="23"/>
      <c r="T124" s="24">
        <f>S124</f>
        <v>0</v>
      </c>
    </row>
    <row r="125" spans="1:20" ht="19.5" customHeight="1">
      <c r="A125" s="110"/>
      <c r="B125" s="80"/>
      <c r="C125" s="87" t="s">
        <v>107</v>
      </c>
      <c r="D125" s="88"/>
      <c r="E125" s="23"/>
      <c r="F125" s="23"/>
      <c r="G125" s="23"/>
      <c r="H125" s="23"/>
      <c r="I125" s="23"/>
      <c r="J125" s="23"/>
      <c r="K125" s="23">
        <f>J125</f>
        <v>0</v>
      </c>
      <c r="L125" s="23"/>
      <c r="M125" s="23">
        <f>L125</f>
        <v>0</v>
      </c>
      <c r="N125" s="23">
        <f t="shared" si="57"/>
        <v>0</v>
      </c>
      <c r="O125" s="20">
        <f t="shared" si="47"/>
        <v>0</v>
      </c>
      <c r="P125" s="20">
        <f t="shared" si="48"/>
        <v>0</v>
      </c>
      <c r="Q125" s="20">
        <f t="shared" si="49"/>
        <v>0</v>
      </c>
      <c r="R125" s="20">
        <f t="shared" si="50"/>
        <v>0</v>
      </c>
      <c r="S125" s="23"/>
      <c r="T125" s="24">
        <f>S125</f>
        <v>0</v>
      </c>
    </row>
    <row r="126" spans="1:20" ht="19.5" customHeight="1">
      <c r="A126" s="110"/>
      <c r="B126" s="80"/>
      <c r="C126" s="87" t="s">
        <v>61</v>
      </c>
      <c r="D126" s="88"/>
      <c r="E126" s="23"/>
      <c r="F126" s="23"/>
      <c r="G126" s="23"/>
      <c r="H126" s="23">
        <f>[1]Sheet1!I181</f>
        <v>439410</v>
      </c>
      <c r="I126" s="23">
        <f>[1]Sheet1!J181</f>
        <v>325930</v>
      </c>
      <c r="J126" s="23">
        <f>[1]Sheet1!K181</f>
        <v>570120</v>
      </c>
      <c r="K126" s="23">
        <f>[1]Sheet1!L181</f>
        <v>570120</v>
      </c>
      <c r="L126" s="23">
        <f>[1]Sheet1!M181</f>
        <v>0</v>
      </c>
      <c r="M126" s="23">
        <f>[1]Sheet1!N181</f>
        <v>0</v>
      </c>
      <c r="N126" s="23">
        <f t="shared" si="57"/>
        <v>-244190</v>
      </c>
      <c r="O126" s="20">
        <f t="shared" si="47"/>
        <v>0</v>
      </c>
      <c r="P126" s="20">
        <f t="shared" si="48"/>
        <v>0</v>
      </c>
      <c r="Q126" s="20">
        <f t="shared" si="49"/>
        <v>0</v>
      </c>
      <c r="R126" s="20">
        <f t="shared" si="50"/>
        <v>174.92099530574049</v>
      </c>
      <c r="S126" s="23">
        <f>[1]Sheet1!S181</f>
        <v>0</v>
      </c>
      <c r="T126" s="23">
        <f>[1]Sheet1!T181</f>
        <v>0</v>
      </c>
    </row>
    <row r="127" spans="1:20" ht="19.5" customHeight="1">
      <c r="A127" s="110"/>
      <c r="B127" s="80"/>
      <c r="C127" s="87" t="s">
        <v>62</v>
      </c>
      <c r="D127" s="88"/>
      <c r="E127" s="23"/>
      <c r="F127" s="23"/>
      <c r="G127" s="23"/>
      <c r="H127" s="23">
        <f>[1]Sheet1!I182</f>
        <v>0</v>
      </c>
      <c r="I127" s="23">
        <f>[1]Sheet1!J182</f>
        <v>-2020310</v>
      </c>
      <c r="J127" s="23">
        <f>[1]Sheet1!K182</f>
        <v>0</v>
      </c>
      <c r="K127" s="23">
        <f>[1]Sheet1!L182</f>
        <v>0</v>
      </c>
      <c r="L127" s="23">
        <f>[1]Sheet1!M182</f>
        <v>0</v>
      </c>
      <c r="M127" s="23">
        <f>[1]Sheet1!N182</f>
        <v>0</v>
      </c>
      <c r="N127" s="23">
        <f t="shared" si="57"/>
        <v>-2020310</v>
      </c>
      <c r="O127" s="20">
        <f t="shared" si="47"/>
        <v>0</v>
      </c>
      <c r="P127" s="20">
        <f t="shared" si="48"/>
        <v>0</v>
      </c>
      <c r="Q127" s="20">
        <f t="shared" si="49"/>
        <v>0</v>
      </c>
      <c r="R127" s="20">
        <f t="shared" si="50"/>
        <v>0</v>
      </c>
      <c r="S127" s="23">
        <f>[1]Sheet1!S182</f>
        <v>0</v>
      </c>
      <c r="T127" s="23">
        <f>[1]Sheet1!T182</f>
        <v>0</v>
      </c>
    </row>
    <row r="128" spans="1:20" ht="19.5" customHeight="1">
      <c r="A128" s="110"/>
      <c r="B128" s="80"/>
      <c r="C128" s="87" t="s">
        <v>63</v>
      </c>
      <c r="D128" s="88"/>
      <c r="E128" s="23"/>
      <c r="F128" s="23"/>
      <c r="G128" s="23"/>
      <c r="H128" s="23">
        <f>[1]Sheet1!I183</f>
        <v>-58050820</v>
      </c>
      <c r="I128" s="23">
        <f>[1]Sheet1!J183</f>
        <v>-58508250</v>
      </c>
      <c r="J128" s="23">
        <f>[1]Sheet1!K183</f>
        <v>-58050820</v>
      </c>
      <c r="K128" s="23">
        <f>[1]Sheet1!L183</f>
        <v>-58508250</v>
      </c>
      <c r="L128" s="23">
        <f>[1]Sheet1!M183</f>
        <v>0</v>
      </c>
      <c r="M128" s="23">
        <f>[1]Sheet1!N183</f>
        <v>0</v>
      </c>
      <c r="N128" s="23">
        <f t="shared" si="57"/>
        <v>0</v>
      </c>
      <c r="O128" s="20">
        <f t="shared" si="47"/>
        <v>0</v>
      </c>
      <c r="P128" s="20">
        <f t="shared" si="48"/>
        <v>0</v>
      </c>
      <c r="Q128" s="20">
        <f t="shared" si="49"/>
        <v>0</v>
      </c>
      <c r="R128" s="20">
        <f t="shared" si="50"/>
        <v>100</v>
      </c>
      <c r="S128" s="23">
        <f>[1]Sheet1!S183</f>
        <v>58050820</v>
      </c>
      <c r="T128" s="23">
        <f>[1]Sheet1!T183</f>
        <v>58508250</v>
      </c>
    </row>
    <row r="129" spans="1:20" ht="19.5" customHeight="1">
      <c r="A129" s="110"/>
      <c r="B129" s="81"/>
      <c r="C129" s="87" t="s">
        <v>65</v>
      </c>
      <c r="D129" s="88"/>
      <c r="E129" s="23"/>
      <c r="F129" s="23"/>
      <c r="G129" s="23"/>
      <c r="H129" s="23">
        <f>[1]Sheet1!I185</f>
        <v>0</v>
      </c>
      <c r="I129" s="23">
        <f>[1]Sheet1!J185</f>
        <v>0</v>
      </c>
      <c r="J129" s="23">
        <f>[1]Sheet1!K185</f>
        <v>0</v>
      </c>
      <c r="K129" s="23">
        <f>[1]Sheet1!L185</f>
        <v>0</v>
      </c>
      <c r="L129" s="23">
        <f>[1]Sheet1!M185</f>
        <v>0</v>
      </c>
      <c r="M129" s="23">
        <f>[1]Sheet1!N185</f>
        <v>0</v>
      </c>
      <c r="N129" s="23">
        <f t="shared" si="57"/>
        <v>0</v>
      </c>
      <c r="O129" s="20">
        <f t="shared" si="47"/>
        <v>0</v>
      </c>
      <c r="P129" s="20">
        <f t="shared" si="48"/>
        <v>0</v>
      </c>
      <c r="Q129" s="20">
        <f t="shared" si="49"/>
        <v>0</v>
      </c>
      <c r="R129" s="20">
        <f t="shared" si="50"/>
        <v>0</v>
      </c>
      <c r="S129" s="23">
        <f>[1]Sheet1!S185</f>
        <v>0</v>
      </c>
      <c r="T129" s="23">
        <f>[1]Sheet1!T185</f>
        <v>0</v>
      </c>
    </row>
    <row r="130" spans="1:20" ht="19.5" customHeight="1">
      <c r="A130" s="110"/>
      <c r="B130" s="91" t="s">
        <v>52</v>
      </c>
      <c r="C130" s="87" t="s">
        <v>23</v>
      </c>
      <c r="D130" s="88"/>
      <c r="E130" s="19">
        <f>SUM(E131,E135)</f>
        <v>0</v>
      </c>
      <c r="F130" s="19">
        <f t="shared" ref="F130:M130" si="58">SUM(F131,F135)</f>
        <v>0</v>
      </c>
      <c r="G130" s="19">
        <f t="shared" si="58"/>
        <v>0</v>
      </c>
      <c r="H130" s="19">
        <f t="shared" si="58"/>
        <v>-283249290</v>
      </c>
      <c r="I130" s="19">
        <f t="shared" si="58"/>
        <v>108353760</v>
      </c>
      <c r="J130" s="19">
        <f t="shared" si="58"/>
        <v>9567050</v>
      </c>
      <c r="K130" s="19">
        <f t="shared" si="58"/>
        <v>34185830</v>
      </c>
      <c r="L130" s="19">
        <f t="shared" si="58"/>
        <v>0</v>
      </c>
      <c r="M130" s="19">
        <f t="shared" si="58"/>
        <v>0</v>
      </c>
      <c r="N130" s="19">
        <f>SUM(N131,N135)</f>
        <v>74167930</v>
      </c>
      <c r="O130" s="20">
        <f t="shared" si="47"/>
        <v>0</v>
      </c>
      <c r="P130" s="20">
        <f t="shared" si="48"/>
        <v>0</v>
      </c>
      <c r="Q130" s="20">
        <f t="shared" si="49"/>
        <v>0</v>
      </c>
      <c r="R130" s="20">
        <f t="shared" si="50"/>
        <v>31.550201857323639</v>
      </c>
      <c r="S130" s="19">
        <f>SUM(S131,S135)</f>
        <v>2002490</v>
      </c>
      <c r="T130" s="41">
        <f>SUM(T131,T135)</f>
        <v>2054630</v>
      </c>
    </row>
    <row r="131" spans="1:20" ht="19.5" customHeight="1">
      <c r="A131" s="110"/>
      <c r="B131" s="80"/>
      <c r="C131" s="96" t="s">
        <v>53</v>
      </c>
      <c r="D131" s="32" t="s">
        <v>54</v>
      </c>
      <c r="E131" s="42">
        <f>SUM(E132:E134)</f>
        <v>0</v>
      </c>
      <c r="F131" s="42">
        <f t="shared" ref="F131:M131" si="59">SUM(F132:F134)</f>
        <v>0</v>
      </c>
      <c r="G131" s="42">
        <f t="shared" si="59"/>
        <v>0</v>
      </c>
      <c r="H131" s="42">
        <f t="shared" si="59"/>
        <v>-284068510</v>
      </c>
      <c r="I131" s="42">
        <f t="shared" si="59"/>
        <v>16058840</v>
      </c>
      <c r="J131" s="42">
        <f t="shared" si="59"/>
        <v>1328600</v>
      </c>
      <c r="K131" s="42">
        <f t="shared" si="59"/>
        <v>15964880</v>
      </c>
      <c r="L131" s="42">
        <f t="shared" si="59"/>
        <v>0</v>
      </c>
      <c r="M131" s="42">
        <f t="shared" si="59"/>
        <v>0</v>
      </c>
      <c r="N131" s="42">
        <f>SUM(N132:N134)</f>
        <v>93960</v>
      </c>
      <c r="O131" s="45">
        <f t="shared" si="47"/>
        <v>0</v>
      </c>
      <c r="P131" s="45">
        <f t="shared" si="48"/>
        <v>0</v>
      </c>
      <c r="Q131" s="45">
        <f t="shared" si="49"/>
        <v>0</v>
      </c>
      <c r="R131" s="45">
        <f t="shared" si="50"/>
        <v>99.414901699001916</v>
      </c>
      <c r="S131" s="46">
        <f>SUM(S132:S134)</f>
        <v>2002490</v>
      </c>
      <c r="T131" s="44">
        <f>SUM(T132:T134)</f>
        <v>2054630</v>
      </c>
    </row>
    <row r="132" spans="1:20" ht="19.5" customHeight="1">
      <c r="A132" s="110"/>
      <c r="B132" s="80"/>
      <c r="C132" s="80"/>
      <c r="D132" s="32" t="s">
        <v>55</v>
      </c>
      <c r="E132" s="23"/>
      <c r="F132" s="23"/>
      <c r="G132" s="23"/>
      <c r="H132" s="23">
        <f>[1]Sheet1!I122</f>
        <v>-138384500</v>
      </c>
      <c r="I132" s="23">
        <f>[1]Sheet1!J122</f>
        <v>5870970</v>
      </c>
      <c r="J132" s="23">
        <f>[1]Sheet1!K122</f>
        <v>1049250</v>
      </c>
      <c r="K132" s="23">
        <f>[1]Sheet1!L122</f>
        <v>5828510</v>
      </c>
      <c r="L132" s="23">
        <f>[1]Sheet1!M122</f>
        <v>0</v>
      </c>
      <c r="M132" s="23">
        <f>[1]Sheet1!N122</f>
        <v>0</v>
      </c>
      <c r="N132" s="23">
        <f t="shared" ref="N132:N169" si="60">I132-K132-M132</f>
        <v>42460</v>
      </c>
      <c r="O132" s="20">
        <f t="shared" si="47"/>
        <v>0</v>
      </c>
      <c r="P132" s="20">
        <f t="shared" si="48"/>
        <v>0</v>
      </c>
      <c r="Q132" s="20">
        <f t="shared" si="49"/>
        <v>0</v>
      </c>
      <c r="R132" s="20">
        <f t="shared" si="50"/>
        <v>99.276780497941559</v>
      </c>
      <c r="S132" s="23">
        <f>[1]Sheet1!S122</f>
        <v>4630</v>
      </c>
      <c r="T132" s="23">
        <f>[1]Sheet1!T122</f>
        <v>4630</v>
      </c>
    </row>
    <row r="133" spans="1:20" ht="19.5" customHeight="1">
      <c r="A133" s="110"/>
      <c r="B133" s="80"/>
      <c r="C133" s="80"/>
      <c r="D133" s="32" t="s">
        <v>56</v>
      </c>
      <c r="E133" s="23"/>
      <c r="F133" s="23"/>
      <c r="G133" s="23"/>
      <c r="H133" s="23">
        <f>[1]Sheet1!I123</f>
        <v>-89739470</v>
      </c>
      <c r="I133" s="23">
        <f>[1]Sheet1!J123</f>
        <v>9792550</v>
      </c>
      <c r="J133" s="23">
        <f>[1]Sheet1!K123</f>
        <v>1788890</v>
      </c>
      <c r="K133" s="23">
        <f>[1]Sheet1!L123</f>
        <v>9741050</v>
      </c>
      <c r="L133" s="23">
        <f>[1]Sheet1!M123</f>
        <v>0</v>
      </c>
      <c r="M133" s="23">
        <f>[1]Sheet1!N123</f>
        <v>0</v>
      </c>
      <c r="N133" s="23">
        <f t="shared" si="60"/>
        <v>51500</v>
      </c>
      <c r="O133" s="20">
        <f t="shared" si="47"/>
        <v>0</v>
      </c>
      <c r="P133" s="20">
        <f t="shared" si="48"/>
        <v>0</v>
      </c>
      <c r="Q133" s="20">
        <f t="shared" si="49"/>
        <v>0</v>
      </c>
      <c r="R133" s="20">
        <f t="shared" si="50"/>
        <v>99.474089996987502</v>
      </c>
      <c r="S133" s="23">
        <f>[1]Sheet1!S123</f>
        <v>0</v>
      </c>
      <c r="T133" s="23">
        <f>[1]Sheet1!T123</f>
        <v>0</v>
      </c>
    </row>
    <row r="134" spans="1:20" ht="19.5" customHeight="1">
      <c r="A134" s="110"/>
      <c r="B134" s="80"/>
      <c r="C134" s="81"/>
      <c r="D134" s="32" t="s">
        <v>57</v>
      </c>
      <c r="E134" s="23"/>
      <c r="F134" s="23"/>
      <c r="G134" s="23"/>
      <c r="H134" s="23">
        <f>[1]Sheet1!I124</f>
        <v>-55944540</v>
      </c>
      <c r="I134" s="23">
        <f>[1]Sheet1!J124</f>
        <v>395320</v>
      </c>
      <c r="J134" s="23">
        <f>[1]Sheet1!K124</f>
        <v>-1509540</v>
      </c>
      <c r="K134" s="23">
        <f>[1]Sheet1!L124</f>
        <v>395320</v>
      </c>
      <c r="L134" s="23">
        <f>[1]Sheet1!M124</f>
        <v>0</v>
      </c>
      <c r="M134" s="23">
        <f>[1]Sheet1!N124</f>
        <v>0</v>
      </c>
      <c r="N134" s="23">
        <f t="shared" si="60"/>
        <v>0</v>
      </c>
      <c r="O134" s="20">
        <f t="shared" si="47"/>
        <v>0</v>
      </c>
      <c r="P134" s="20">
        <f t="shared" si="48"/>
        <v>0</v>
      </c>
      <c r="Q134" s="20">
        <f t="shared" si="49"/>
        <v>0</v>
      </c>
      <c r="R134" s="20">
        <f t="shared" si="50"/>
        <v>100</v>
      </c>
      <c r="S134" s="23">
        <f>[1]Sheet1!S124</f>
        <v>1997860</v>
      </c>
      <c r="T134" s="23">
        <f>[1]Sheet1!T124</f>
        <v>2050000</v>
      </c>
    </row>
    <row r="135" spans="1:20" ht="19.5" customHeight="1">
      <c r="A135" s="110"/>
      <c r="B135" s="81"/>
      <c r="C135" s="87" t="s">
        <v>108</v>
      </c>
      <c r="D135" s="88"/>
      <c r="E135" s="23"/>
      <c r="F135" s="23"/>
      <c r="G135" s="23"/>
      <c r="H135" s="23">
        <f>[1]Sheet1!I150</f>
        <v>819220</v>
      </c>
      <c r="I135" s="23">
        <f>[1]Sheet1!J150</f>
        <v>92294920</v>
      </c>
      <c r="J135" s="23">
        <f>[1]Sheet1!K150</f>
        <v>8238450</v>
      </c>
      <c r="K135" s="23">
        <f>[1]Sheet1!L150</f>
        <v>18220950</v>
      </c>
      <c r="L135" s="23">
        <f>[1]Sheet1!M150</f>
        <v>0</v>
      </c>
      <c r="M135" s="23">
        <f>[1]Sheet1!N150</f>
        <v>0</v>
      </c>
      <c r="N135" s="23">
        <f t="shared" si="60"/>
        <v>74073970</v>
      </c>
      <c r="O135" s="20">
        <f t="shared" si="47"/>
        <v>0</v>
      </c>
      <c r="P135" s="20">
        <f t="shared" si="48"/>
        <v>0</v>
      </c>
      <c r="Q135" s="20">
        <f t="shared" si="49"/>
        <v>0</v>
      </c>
      <c r="R135" s="20">
        <f t="shared" si="50"/>
        <v>19.742094147760245</v>
      </c>
      <c r="S135" s="23">
        <f>[1]Sheet1!S150</f>
        <v>0</v>
      </c>
      <c r="T135" s="23">
        <f>[1]Sheet1!T150</f>
        <v>0</v>
      </c>
    </row>
    <row r="136" spans="1:20" ht="19.5" customHeight="1">
      <c r="A136" s="110"/>
      <c r="B136" s="91" t="s">
        <v>73</v>
      </c>
      <c r="C136" s="87" t="s">
        <v>23</v>
      </c>
      <c r="D136" s="88"/>
      <c r="E136" s="19">
        <f>SUM(E137:E141)</f>
        <v>1530000000</v>
      </c>
      <c r="F136" s="19">
        <f t="shared" ref="F136:M136" si="61">SUM(F137:F141)</f>
        <v>0</v>
      </c>
      <c r="G136" s="19">
        <f t="shared" si="61"/>
        <v>382500000</v>
      </c>
      <c r="H136" s="19">
        <f t="shared" si="61"/>
        <v>15628650</v>
      </c>
      <c r="I136" s="19">
        <f t="shared" si="61"/>
        <v>8067617260</v>
      </c>
      <c r="J136" s="19">
        <f t="shared" si="61"/>
        <v>222489540</v>
      </c>
      <c r="K136" s="19">
        <f t="shared" si="61"/>
        <v>549410610</v>
      </c>
      <c r="L136" s="19">
        <f t="shared" si="61"/>
        <v>0</v>
      </c>
      <c r="M136" s="19">
        <f t="shared" si="61"/>
        <v>168410</v>
      </c>
      <c r="N136" s="19">
        <f>SUM(N137:N141)</f>
        <v>7518038240</v>
      </c>
      <c r="O136" s="20">
        <f t="shared" si="47"/>
        <v>35.909190196078434</v>
      </c>
      <c r="P136" s="20">
        <f t="shared" si="48"/>
        <v>0</v>
      </c>
      <c r="Q136" s="20">
        <f t="shared" si="49"/>
        <v>143.63676078431374</v>
      </c>
      <c r="R136" s="20">
        <f t="shared" si="50"/>
        <v>6.8100728169645466</v>
      </c>
      <c r="S136" s="19">
        <f>SUM(S137:S141)</f>
        <v>29244250</v>
      </c>
      <c r="T136" s="41">
        <f>SUM(T137:T141)</f>
        <v>33223650</v>
      </c>
    </row>
    <row r="137" spans="1:20" ht="19.5" customHeight="1">
      <c r="A137" s="110"/>
      <c r="B137" s="80"/>
      <c r="C137" s="87" t="s">
        <v>74</v>
      </c>
      <c r="D137" s="88"/>
      <c r="E137" s="23">
        <f>[1]Sheet1!$F$153</f>
        <v>1530000000</v>
      </c>
      <c r="F137" s="23"/>
      <c r="G137" s="23">
        <f>[1]Sheet1!$G$153</f>
        <v>382500000</v>
      </c>
      <c r="H137" s="23">
        <f>[1]Sheet1!I153+[1]Sheet1!I199</f>
        <v>-10059870</v>
      </c>
      <c r="I137" s="23">
        <f>[1]Sheet1!J153+[1]Sheet1!J199</f>
        <v>1428127310</v>
      </c>
      <c r="J137" s="23">
        <f>[1]Sheet1!K153+[1]Sheet1!K199</f>
        <v>17775380</v>
      </c>
      <c r="K137" s="23">
        <f>[1]Sheet1!L153+[1]Sheet1!L199</f>
        <v>63347050</v>
      </c>
      <c r="L137" s="23">
        <f>[1]Sheet1!M153+[1]Sheet1!M199</f>
        <v>0</v>
      </c>
      <c r="M137" s="23">
        <f>[1]Sheet1!N153+[1]Sheet1!N199</f>
        <v>0</v>
      </c>
      <c r="N137" s="23">
        <f t="shared" si="60"/>
        <v>1364780260</v>
      </c>
      <c r="O137" s="47">
        <f t="shared" si="47"/>
        <v>4.1403300653594775</v>
      </c>
      <c r="P137" s="47">
        <f t="shared" si="48"/>
        <v>0</v>
      </c>
      <c r="Q137" s="47">
        <f t="shared" si="49"/>
        <v>16.56132026143791</v>
      </c>
      <c r="R137" s="47">
        <f t="shared" si="50"/>
        <v>4.435672475166097</v>
      </c>
      <c r="S137" s="23">
        <f>[1]Sheet1!S153+[1]Sheet1!S199</f>
        <v>21891650</v>
      </c>
      <c r="T137" s="23">
        <f>[1]Sheet1!T153+[1]Sheet1!T199</f>
        <v>22049300</v>
      </c>
    </row>
    <row r="138" spans="1:20" ht="19.5" customHeight="1">
      <c r="A138" s="110"/>
      <c r="B138" s="80"/>
      <c r="C138" s="87" t="s">
        <v>75</v>
      </c>
      <c r="D138" s="88"/>
      <c r="E138" s="23"/>
      <c r="F138" s="23"/>
      <c r="G138" s="23"/>
      <c r="H138" s="23">
        <f>[1]Sheet1!I157+[1]Sheet1!I203</f>
        <v>727650</v>
      </c>
      <c r="I138" s="23">
        <f>[1]Sheet1!J157+[1]Sheet1!J203</f>
        <v>2539553470</v>
      </c>
      <c r="J138" s="23">
        <f>[1]Sheet1!K157+[1]Sheet1!K203</f>
        <v>100267100</v>
      </c>
      <c r="K138" s="23">
        <f>[1]Sheet1!L157+[1]Sheet1!L203</f>
        <v>244601450</v>
      </c>
      <c r="L138" s="23">
        <f>[1]Sheet1!M157+[1]Sheet1!M203</f>
        <v>0</v>
      </c>
      <c r="M138" s="23">
        <f>[1]Sheet1!N157+[1]Sheet1!N203</f>
        <v>168410</v>
      </c>
      <c r="N138" s="23">
        <f t="shared" si="60"/>
        <v>2294783610</v>
      </c>
      <c r="O138" s="47">
        <f t="shared" si="47"/>
        <v>0</v>
      </c>
      <c r="P138" s="47">
        <f t="shared" si="48"/>
        <v>0</v>
      </c>
      <c r="Q138" s="47">
        <f t="shared" si="49"/>
        <v>0</v>
      </c>
      <c r="R138" s="47">
        <f t="shared" si="50"/>
        <v>9.6316715867376477</v>
      </c>
      <c r="S138" s="23">
        <f>[1]Sheet1!S157+[1]Sheet1!S203</f>
        <v>0</v>
      </c>
      <c r="T138" s="23">
        <f>[1]Sheet1!T157+[1]Sheet1!T203</f>
        <v>90610</v>
      </c>
    </row>
    <row r="139" spans="1:20" ht="19.5" customHeight="1">
      <c r="A139" s="110"/>
      <c r="B139" s="80"/>
      <c r="C139" s="87" t="s">
        <v>76</v>
      </c>
      <c r="D139" s="88"/>
      <c r="E139" s="23"/>
      <c r="F139" s="23"/>
      <c r="G139" s="23"/>
      <c r="H139" s="23">
        <f>[1]Sheet1!I156+[1]Sheet1!I202</f>
        <v>24960870</v>
      </c>
      <c r="I139" s="23">
        <f>[1]Sheet1!J156+[1]Sheet1!J202</f>
        <v>4099880880</v>
      </c>
      <c r="J139" s="23">
        <f>[1]Sheet1!K156+[1]Sheet1!K202</f>
        <v>104447060</v>
      </c>
      <c r="K139" s="23">
        <f>[1]Sheet1!L156+[1]Sheet1!L202</f>
        <v>241462110</v>
      </c>
      <c r="L139" s="23">
        <f>[1]Sheet1!M156+[1]Sheet1!M202</f>
        <v>0</v>
      </c>
      <c r="M139" s="23">
        <f>[1]Sheet1!N156+[1]Sheet1!N202</f>
        <v>0</v>
      </c>
      <c r="N139" s="23">
        <f t="shared" si="60"/>
        <v>3858418770</v>
      </c>
      <c r="O139" s="47">
        <f t="shared" si="47"/>
        <v>0</v>
      </c>
      <c r="P139" s="47">
        <f t="shared" si="48"/>
        <v>0</v>
      </c>
      <c r="Q139" s="47">
        <f t="shared" si="49"/>
        <v>0</v>
      </c>
      <c r="R139" s="47">
        <f t="shared" si="50"/>
        <v>5.8894908673541755</v>
      </c>
      <c r="S139" s="23">
        <f>[1]Sheet1!S156+[1]Sheet1!S202</f>
        <v>7352600</v>
      </c>
      <c r="T139" s="23">
        <f>[1]Sheet1!T156+[1]Sheet1!T202</f>
        <v>11083740</v>
      </c>
    </row>
    <row r="140" spans="1:20" ht="19.5" customHeight="1">
      <c r="A140" s="110"/>
      <c r="B140" s="80"/>
      <c r="C140" s="87" t="s">
        <v>77</v>
      </c>
      <c r="D140" s="88"/>
      <c r="E140" s="23"/>
      <c r="F140" s="23"/>
      <c r="G140" s="23"/>
      <c r="H140" s="23">
        <f>[1]Sheet1!I154+[1]Sheet1!I200</f>
        <v>0</v>
      </c>
      <c r="I140" s="23">
        <f>[1]Sheet1!J154+[1]Sheet1!J200</f>
        <v>55600</v>
      </c>
      <c r="J140" s="23">
        <f>[1]Sheet1!K154+[1]Sheet1!K200</f>
        <v>0</v>
      </c>
      <c r="K140" s="23">
        <f>[1]Sheet1!L154+[1]Sheet1!L200</f>
        <v>0</v>
      </c>
      <c r="L140" s="23">
        <f>[1]Sheet1!M154+[1]Sheet1!M200</f>
        <v>0</v>
      </c>
      <c r="M140" s="23">
        <f>[1]Sheet1!N154+[1]Sheet1!N200</f>
        <v>0</v>
      </c>
      <c r="N140" s="23">
        <f t="shared" si="60"/>
        <v>55600</v>
      </c>
      <c r="O140" s="47">
        <f t="shared" si="47"/>
        <v>0</v>
      </c>
      <c r="P140" s="47">
        <f t="shared" si="48"/>
        <v>0</v>
      </c>
      <c r="Q140" s="47">
        <f t="shared" si="49"/>
        <v>0</v>
      </c>
      <c r="R140" s="47">
        <f t="shared" si="50"/>
        <v>0</v>
      </c>
      <c r="S140" s="23">
        <f>[1]Sheet1!S154+[1]Sheet1!S200</f>
        <v>0</v>
      </c>
      <c r="T140" s="23">
        <f>[1]Sheet1!T154+[1]Sheet1!T200</f>
        <v>0</v>
      </c>
    </row>
    <row r="141" spans="1:20" ht="19.5" customHeight="1">
      <c r="A141" s="110"/>
      <c r="B141" s="81"/>
      <c r="C141" s="87" t="s">
        <v>78</v>
      </c>
      <c r="D141" s="88"/>
      <c r="E141" s="23"/>
      <c r="F141" s="23"/>
      <c r="G141" s="23"/>
      <c r="H141" s="23">
        <f>[1]Sheet1!I155+[1]Sheet1!I201</f>
        <v>0</v>
      </c>
      <c r="I141" s="23">
        <f>[1]Sheet1!J155+[1]Sheet1!J201</f>
        <v>0</v>
      </c>
      <c r="J141" s="23">
        <f>[1]Sheet1!K155+[1]Sheet1!K201</f>
        <v>0</v>
      </c>
      <c r="K141" s="23">
        <f>[1]Sheet1!L155+[1]Sheet1!L201</f>
        <v>0</v>
      </c>
      <c r="L141" s="23">
        <f>[1]Sheet1!M155+[1]Sheet1!M201</f>
        <v>0</v>
      </c>
      <c r="M141" s="23">
        <f>[1]Sheet1!N155+[1]Sheet1!N201</f>
        <v>0</v>
      </c>
      <c r="N141" s="23">
        <f t="shared" si="60"/>
        <v>0</v>
      </c>
      <c r="O141" s="47">
        <f t="shared" si="47"/>
        <v>0</v>
      </c>
      <c r="P141" s="47">
        <f t="shared" si="48"/>
        <v>0</v>
      </c>
      <c r="Q141" s="47">
        <f t="shared" si="49"/>
        <v>0</v>
      </c>
      <c r="R141" s="47">
        <f t="shared" si="50"/>
        <v>0</v>
      </c>
      <c r="S141" s="23">
        <f>[1]Sheet1!S155+[1]Sheet1!S201</f>
        <v>0</v>
      </c>
      <c r="T141" s="23">
        <f>[1]Sheet1!T155+[1]Sheet1!T201</f>
        <v>0</v>
      </c>
    </row>
    <row r="142" spans="1:20" ht="19.5" customHeight="1">
      <c r="A142" s="110"/>
      <c r="B142" s="91" t="s">
        <v>85</v>
      </c>
      <c r="C142" s="87" t="s">
        <v>23</v>
      </c>
      <c r="D142" s="88"/>
      <c r="E142" s="19">
        <f>SUM(E143:E147)</f>
        <v>0</v>
      </c>
      <c r="F142" s="19">
        <f t="shared" ref="F142:M142" si="62">SUM(F143:F147)</f>
        <v>0</v>
      </c>
      <c r="G142" s="19">
        <f t="shared" si="62"/>
        <v>0</v>
      </c>
      <c r="H142" s="19">
        <f t="shared" si="62"/>
        <v>-3559103600</v>
      </c>
      <c r="I142" s="19">
        <f t="shared" si="62"/>
        <v>514604790</v>
      </c>
      <c r="J142" s="19">
        <f t="shared" si="62"/>
        <v>98356350</v>
      </c>
      <c r="K142" s="19">
        <f t="shared" si="62"/>
        <v>504333490</v>
      </c>
      <c r="L142" s="19">
        <f t="shared" si="62"/>
        <v>0</v>
      </c>
      <c r="M142" s="19">
        <f t="shared" si="62"/>
        <v>0</v>
      </c>
      <c r="N142" s="19">
        <f>SUM(N143:N147)</f>
        <v>10271300</v>
      </c>
      <c r="O142" s="47">
        <f t="shared" si="47"/>
        <v>0</v>
      </c>
      <c r="P142" s="47">
        <f t="shared" si="48"/>
        <v>0</v>
      </c>
      <c r="Q142" s="47">
        <f t="shared" si="49"/>
        <v>0</v>
      </c>
      <c r="R142" s="47">
        <f t="shared" si="50"/>
        <v>98.00404112056556</v>
      </c>
      <c r="S142" s="19">
        <f>SUM(S143:S147)</f>
        <v>2142680</v>
      </c>
      <c r="T142" s="41">
        <f>SUM(T143:T147)</f>
        <v>4720740</v>
      </c>
    </row>
    <row r="143" spans="1:20" ht="19.5" customHeight="1">
      <c r="A143" s="110"/>
      <c r="B143" s="80"/>
      <c r="C143" s="87" t="s">
        <v>86</v>
      </c>
      <c r="D143" s="88"/>
      <c r="E143" s="23"/>
      <c r="F143" s="23"/>
      <c r="G143" s="23"/>
      <c r="H143" s="23">
        <f>[1]Sheet1!I133</f>
        <v>-3544110700</v>
      </c>
      <c r="I143" s="23">
        <f>[1]Sheet1!J133</f>
        <v>518495190</v>
      </c>
      <c r="J143" s="23">
        <f>[1]Sheet1!K133</f>
        <v>100322380</v>
      </c>
      <c r="K143" s="23">
        <f>[1]Sheet1!L133</f>
        <v>508223890</v>
      </c>
      <c r="L143" s="23">
        <f>[1]Sheet1!M133</f>
        <v>0</v>
      </c>
      <c r="M143" s="23">
        <f>[1]Sheet1!N133</f>
        <v>0</v>
      </c>
      <c r="N143" s="23">
        <f t="shared" si="60"/>
        <v>10271300</v>
      </c>
      <c r="O143" s="47">
        <f t="shared" si="47"/>
        <v>0</v>
      </c>
      <c r="P143" s="47">
        <f t="shared" si="48"/>
        <v>0</v>
      </c>
      <c r="Q143" s="47">
        <f t="shared" si="49"/>
        <v>0</v>
      </c>
      <c r="R143" s="47">
        <f t="shared" si="50"/>
        <v>98.019017302744899</v>
      </c>
      <c r="S143" s="23">
        <f>[1]Sheet1!S133</f>
        <v>122840</v>
      </c>
      <c r="T143" s="23">
        <f>[1]Sheet1!T133</f>
        <v>462990</v>
      </c>
    </row>
    <row r="144" spans="1:20" ht="19.5" customHeight="1">
      <c r="A144" s="110"/>
      <c r="B144" s="80"/>
      <c r="C144" s="87" t="s">
        <v>87</v>
      </c>
      <c r="D144" s="88"/>
      <c r="E144" s="23"/>
      <c r="F144" s="23"/>
      <c r="G144" s="23"/>
      <c r="H144" s="23">
        <f>[1]Sheet1!I134</f>
        <v>-941040</v>
      </c>
      <c r="I144" s="23">
        <f>[1]Sheet1!J134</f>
        <v>46720</v>
      </c>
      <c r="J144" s="23">
        <f>[1]Sheet1!K134</f>
        <v>0</v>
      </c>
      <c r="K144" s="23">
        <f>[1]Sheet1!L134</f>
        <v>46720</v>
      </c>
      <c r="L144" s="23">
        <f>[1]Sheet1!M134</f>
        <v>0</v>
      </c>
      <c r="M144" s="23">
        <f>[1]Sheet1!N134</f>
        <v>0</v>
      </c>
      <c r="N144" s="23">
        <f t="shared" si="60"/>
        <v>0</v>
      </c>
      <c r="O144" s="47">
        <f t="shared" si="47"/>
        <v>0</v>
      </c>
      <c r="P144" s="47">
        <f t="shared" si="48"/>
        <v>0</v>
      </c>
      <c r="Q144" s="47">
        <f t="shared" si="49"/>
        <v>0</v>
      </c>
      <c r="R144" s="47">
        <f t="shared" si="50"/>
        <v>100</v>
      </c>
      <c r="S144" s="23">
        <f>[1]Sheet1!S134</f>
        <v>0</v>
      </c>
      <c r="T144" s="23">
        <f>[1]Sheet1!T134</f>
        <v>0</v>
      </c>
    </row>
    <row r="145" spans="1:20" ht="19.5" customHeight="1">
      <c r="A145" s="110"/>
      <c r="B145" s="80"/>
      <c r="C145" s="87" t="s">
        <v>88</v>
      </c>
      <c r="D145" s="88"/>
      <c r="E145" s="23"/>
      <c r="F145" s="23"/>
      <c r="G145" s="23"/>
      <c r="H145" s="23">
        <f>[1]Sheet1!I135</f>
        <v>-12032020</v>
      </c>
      <c r="I145" s="23">
        <f>[1]Sheet1!J135</f>
        <v>314480</v>
      </c>
      <c r="J145" s="23">
        <f>[1]Sheet1!K135</f>
        <v>53810</v>
      </c>
      <c r="K145" s="23">
        <f>[1]Sheet1!L135</f>
        <v>314480</v>
      </c>
      <c r="L145" s="23">
        <f>[1]Sheet1!M135</f>
        <v>0</v>
      </c>
      <c r="M145" s="23">
        <f>[1]Sheet1!N135</f>
        <v>0</v>
      </c>
      <c r="N145" s="23">
        <f t="shared" si="60"/>
        <v>0</v>
      </c>
      <c r="O145" s="47">
        <f t="shared" si="47"/>
        <v>0</v>
      </c>
      <c r="P145" s="47">
        <f t="shared" si="48"/>
        <v>0</v>
      </c>
      <c r="Q145" s="47">
        <f t="shared" si="49"/>
        <v>0</v>
      </c>
      <c r="R145" s="47">
        <f t="shared" si="50"/>
        <v>100</v>
      </c>
      <c r="S145" s="23">
        <f>[1]Sheet1!S135</f>
        <v>0</v>
      </c>
      <c r="T145" s="23">
        <f>[1]Sheet1!T135</f>
        <v>6150</v>
      </c>
    </row>
    <row r="146" spans="1:20" ht="19.5" customHeight="1">
      <c r="A146" s="110"/>
      <c r="B146" s="80"/>
      <c r="C146" s="87" t="s">
        <v>89</v>
      </c>
      <c r="D146" s="94"/>
      <c r="E146" s="23"/>
      <c r="F146" s="23"/>
      <c r="G146" s="23"/>
      <c r="H146" s="23">
        <f>[1]Sheet1!I136</f>
        <v>0</v>
      </c>
      <c r="I146" s="23">
        <f>[1]Sheet1!J136</f>
        <v>0</v>
      </c>
      <c r="J146" s="23">
        <f>[1]Sheet1!K136</f>
        <v>0</v>
      </c>
      <c r="K146" s="23">
        <f>[1]Sheet1!L136</f>
        <v>0</v>
      </c>
      <c r="L146" s="23">
        <f>[1]Sheet1!M136</f>
        <v>0</v>
      </c>
      <c r="M146" s="23">
        <f>[1]Sheet1!N136</f>
        <v>0</v>
      </c>
      <c r="N146" s="23">
        <f t="shared" si="60"/>
        <v>0</v>
      </c>
      <c r="O146" s="47">
        <f t="shared" si="47"/>
        <v>0</v>
      </c>
      <c r="P146" s="47">
        <f t="shared" si="48"/>
        <v>0</v>
      </c>
      <c r="Q146" s="47">
        <f t="shared" si="49"/>
        <v>0</v>
      </c>
      <c r="R146" s="47">
        <f t="shared" si="50"/>
        <v>0</v>
      </c>
      <c r="S146" s="23">
        <f>[1]Sheet1!S136</f>
        <v>0</v>
      </c>
      <c r="T146" s="23">
        <f>[1]Sheet1!T136</f>
        <v>0</v>
      </c>
    </row>
    <row r="147" spans="1:20" ht="19.5" customHeight="1">
      <c r="A147" s="110"/>
      <c r="B147" s="81"/>
      <c r="C147" s="87" t="s">
        <v>90</v>
      </c>
      <c r="D147" s="88"/>
      <c r="E147" s="23"/>
      <c r="F147" s="23"/>
      <c r="G147" s="23"/>
      <c r="H147" s="23">
        <f>[1]Sheet1!I137</f>
        <v>-2019840</v>
      </c>
      <c r="I147" s="23">
        <f>[1]Sheet1!J137</f>
        <v>-4251600</v>
      </c>
      <c r="J147" s="23">
        <f>[1]Sheet1!K137</f>
        <v>-2019840</v>
      </c>
      <c r="K147" s="23">
        <f>[1]Sheet1!L137</f>
        <v>-4251600</v>
      </c>
      <c r="L147" s="23">
        <f>[1]Sheet1!M137</f>
        <v>0</v>
      </c>
      <c r="M147" s="23">
        <f>[1]Sheet1!N137</f>
        <v>0</v>
      </c>
      <c r="N147" s="23">
        <f t="shared" si="60"/>
        <v>0</v>
      </c>
      <c r="O147" s="47">
        <f t="shared" si="47"/>
        <v>0</v>
      </c>
      <c r="P147" s="47">
        <f t="shared" si="48"/>
        <v>0</v>
      </c>
      <c r="Q147" s="47">
        <f t="shared" si="49"/>
        <v>0</v>
      </c>
      <c r="R147" s="47">
        <f t="shared" si="50"/>
        <v>100</v>
      </c>
      <c r="S147" s="23">
        <f>[1]Sheet1!S137</f>
        <v>2019840</v>
      </c>
      <c r="T147" s="23">
        <f>[1]Sheet1!T137</f>
        <v>4251600</v>
      </c>
    </row>
    <row r="148" spans="1:20" ht="19.5" customHeight="1">
      <c r="A148" s="110"/>
      <c r="B148" s="87" t="s">
        <v>48</v>
      </c>
      <c r="C148" s="92"/>
      <c r="D148" s="88"/>
      <c r="E148" s="23"/>
      <c r="F148" s="23"/>
      <c r="G148" s="23"/>
      <c r="H148" s="23"/>
      <c r="I148" s="23">
        <f>H148</f>
        <v>0</v>
      </c>
      <c r="J148" s="23"/>
      <c r="K148" s="23">
        <f>J148</f>
        <v>0</v>
      </c>
      <c r="L148" s="23"/>
      <c r="M148" s="23">
        <f>L148</f>
        <v>0</v>
      </c>
      <c r="N148" s="23">
        <f t="shared" si="60"/>
        <v>0</v>
      </c>
      <c r="O148" s="47">
        <f t="shared" si="47"/>
        <v>0</v>
      </c>
      <c r="P148" s="47">
        <f t="shared" si="48"/>
        <v>0</v>
      </c>
      <c r="Q148" s="47">
        <f t="shared" si="49"/>
        <v>0</v>
      </c>
      <c r="R148" s="47">
        <f t="shared" si="50"/>
        <v>0</v>
      </c>
      <c r="S148" s="23"/>
      <c r="T148" s="24">
        <f>S148</f>
        <v>0</v>
      </c>
    </row>
    <row r="149" spans="1:20" ht="19.5" customHeight="1">
      <c r="A149" s="110"/>
      <c r="B149" s="87" t="s">
        <v>42</v>
      </c>
      <c r="C149" s="92"/>
      <c r="D149" s="88"/>
      <c r="E149" s="23"/>
      <c r="F149" s="23"/>
      <c r="G149" s="23"/>
      <c r="H149" s="23"/>
      <c r="I149" s="23">
        <f>H149</f>
        <v>0</v>
      </c>
      <c r="J149" s="23"/>
      <c r="K149" s="23">
        <f>J149</f>
        <v>0</v>
      </c>
      <c r="L149" s="23"/>
      <c r="M149" s="23">
        <f>L149</f>
        <v>0</v>
      </c>
      <c r="N149" s="23">
        <f t="shared" si="60"/>
        <v>0</v>
      </c>
      <c r="O149" s="47">
        <f t="shared" si="47"/>
        <v>0</v>
      </c>
      <c r="P149" s="47">
        <f t="shared" si="48"/>
        <v>0</v>
      </c>
      <c r="Q149" s="47">
        <f t="shared" si="49"/>
        <v>0</v>
      </c>
      <c r="R149" s="47">
        <f t="shared" si="50"/>
        <v>0</v>
      </c>
      <c r="S149" s="23"/>
      <c r="T149" s="24">
        <f>S149</f>
        <v>0</v>
      </c>
    </row>
    <row r="150" spans="1:20" ht="19.5" customHeight="1">
      <c r="A150" s="110"/>
      <c r="B150" s="87" t="s">
        <v>50</v>
      </c>
      <c r="C150" s="92"/>
      <c r="D150" s="88"/>
      <c r="E150" s="23"/>
      <c r="F150" s="23"/>
      <c r="G150" s="23"/>
      <c r="H150" s="23">
        <f>[1]Sheet1!I208</f>
        <v>187600</v>
      </c>
      <c r="I150" s="23">
        <f>[1]Sheet1!J208</f>
        <v>6926040</v>
      </c>
      <c r="J150" s="23">
        <f>[1]Sheet1!K208</f>
        <v>196800</v>
      </c>
      <c r="K150" s="23">
        <f>[1]Sheet1!L208</f>
        <v>267480</v>
      </c>
      <c r="L150" s="23">
        <f>[1]Sheet1!M208</f>
        <v>0</v>
      </c>
      <c r="M150" s="23">
        <f>[1]Sheet1!N208</f>
        <v>0</v>
      </c>
      <c r="N150" s="23">
        <f t="shared" si="60"/>
        <v>6658560</v>
      </c>
      <c r="O150" s="47">
        <f t="shared" si="47"/>
        <v>0</v>
      </c>
      <c r="P150" s="47">
        <f t="shared" si="48"/>
        <v>0</v>
      </c>
      <c r="Q150" s="47">
        <f t="shared" si="49"/>
        <v>0</v>
      </c>
      <c r="R150" s="47">
        <f t="shared" si="50"/>
        <v>3.8619470866469148</v>
      </c>
      <c r="S150" s="23">
        <f>[1]Sheet1!S208</f>
        <v>0</v>
      </c>
      <c r="T150" s="23">
        <f>[1]Sheet1!T208</f>
        <v>0</v>
      </c>
    </row>
    <row r="151" spans="1:20" ht="19.5" customHeight="1">
      <c r="A151" s="110"/>
      <c r="B151" s="87" t="s">
        <v>47</v>
      </c>
      <c r="C151" s="92"/>
      <c r="D151" s="88"/>
      <c r="E151" s="23"/>
      <c r="F151" s="23"/>
      <c r="G151" s="23"/>
      <c r="H151" s="23"/>
      <c r="I151" s="23">
        <f>H151</f>
        <v>0</v>
      </c>
      <c r="J151" s="23"/>
      <c r="K151" s="23">
        <f>J151</f>
        <v>0</v>
      </c>
      <c r="L151" s="23"/>
      <c r="M151" s="23">
        <f>L151</f>
        <v>0</v>
      </c>
      <c r="N151" s="23">
        <f t="shared" si="60"/>
        <v>0</v>
      </c>
      <c r="O151" s="47">
        <f t="shared" si="47"/>
        <v>0</v>
      </c>
      <c r="P151" s="47">
        <f t="shared" si="48"/>
        <v>0</v>
      </c>
      <c r="Q151" s="47">
        <f t="shared" si="49"/>
        <v>0</v>
      </c>
      <c r="R151" s="47">
        <f t="shared" si="50"/>
        <v>0</v>
      </c>
      <c r="S151" s="23"/>
      <c r="T151" s="24">
        <f>S151</f>
        <v>0</v>
      </c>
    </row>
    <row r="152" spans="1:20" ht="19.5" customHeight="1">
      <c r="A152" s="110"/>
      <c r="B152" s="87" t="s">
        <v>45</v>
      </c>
      <c r="C152" s="92"/>
      <c r="D152" s="88"/>
      <c r="E152" s="23"/>
      <c r="F152" s="23"/>
      <c r="G152" s="23"/>
      <c r="H152" s="23">
        <f>[1]Sheet1!I188</f>
        <v>-12075220</v>
      </c>
      <c r="I152" s="23">
        <f>[1]Sheet1!J188</f>
        <v>406755790</v>
      </c>
      <c r="J152" s="23">
        <f>[1]Sheet1!K188</f>
        <v>-1735910</v>
      </c>
      <c r="K152" s="23">
        <f>[1]Sheet1!L188</f>
        <v>1333890</v>
      </c>
      <c r="L152" s="23">
        <f>[1]Sheet1!M188</f>
        <v>0</v>
      </c>
      <c r="M152" s="23">
        <f>[1]Sheet1!N188</f>
        <v>34050</v>
      </c>
      <c r="N152" s="23">
        <f t="shared" si="60"/>
        <v>405387850</v>
      </c>
      <c r="O152" s="47">
        <f t="shared" si="47"/>
        <v>0</v>
      </c>
      <c r="P152" s="47">
        <f t="shared" si="48"/>
        <v>0</v>
      </c>
      <c r="Q152" s="47">
        <f t="shared" si="49"/>
        <v>0</v>
      </c>
      <c r="R152" s="47">
        <f t="shared" si="50"/>
        <v>0.32793386911591355</v>
      </c>
      <c r="S152" s="23">
        <f>[1]Sheet1!S188</f>
        <v>13428380</v>
      </c>
      <c r="T152" s="23">
        <f>[1]Sheet1!T188</f>
        <v>13712400</v>
      </c>
    </row>
    <row r="153" spans="1:20" ht="19.5" customHeight="1">
      <c r="A153" s="110"/>
      <c r="B153" s="84" t="s">
        <v>66</v>
      </c>
      <c r="C153" s="87" t="s">
        <v>23</v>
      </c>
      <c r="D153" s="88"/>
      <c r="E153" s="19">
        <f>SUM(E154,E159)</f>
        <v>0</v>
      </c>
      <c r="F153" s="19">
        <f t="shared" ref="F153:M153" si="63">SUM(F154,F159)</f>
        <v>0</v>
      </c>
      <c r="G153" s="19">
        <f t="shared" si="63"/>
        <v>0</v>
      </c>
      <c r="H153" s="19">
        <f t="shared" si="63"/>
        <v>-2514816020</v>
      </c>
      <c r="I153" s="19">
        <f t="shared" si="63"/>
        <v>-237436950</v>
      </c>
      <c r="J153" s="19">
        <f t="shared" si="63"/>
        <v>-352233570</v>
      </c>
      <c r="K153" s="19">
        <f t="shared" si="63"/>
        <v>-471314360</v>
      </c>
      <c r="L153" s="19">
        <f t="shared" si="63"/>
        <v>0</v>
      </c>
      <c r="M153" s="19">
        <f t="shared" si="63"/>
        <v>0</v>
      </c>
      <c r="N153" s="19">
        <f>SUM(N154,N159)</f>
        <v>233877410</v>
      </c>
      <c r="O153" s="47">
        <f t="shared" si="47"/>
        <v>0</v>
      </c>
      <c r="P153" s="47">
        <f t="shared" si="48"/>
        <v>0</v>
      </c>
      <c r="Q153" s="47">
        <f t="shared" si="49"/>
        <v>0</v>
      </c>
      <c r="R153" s="47">
        <f t="shared" si="50"/>
        <v>198.50084833047256</v>
      </c>
      <c r="S153" s="19">
        <f>SUM(S154,S159)</f>
        <v>359984490</v>
      </c>
      <c r="T153" s="41">
        <f>SUM(T154,T159)</f>
        <v>529333510</v>
      </c>
    </row>
    <row r="154" spans="1:20" ht="19.5" customHeight="1">
      <c r="A154" s="110"/>
      <c r="B154" s="85"/>
      <c r="C154" s="96" t="s">
        <v>67</v>
      </c>
      <c r="D154" s="48" t="s">
        <v>54</v>
      </c>
      <c r="E154" s="19">
        <f>SUM(E155:E158)</f>
        <v>0</v>
      </c>
      <c r="F154" s="19">
        <f t="shared" ref="F154:M154" si="64">SUM(F155:F158)</f>
        <v>0</v>
      </c>
      <c r="G154" s="19">
        <f t="shared" si="64"/>
        <v>0</v>
      </c>
      <c r="H154" s="19">
        <f t="shared" si="64"/>
        <v>-2514816020</v>
      </c>
      <c r="I154" s="19">
        <f t="shared" si="64"/>
        <v>-237436950</v>
      </c>
      <c r="J154" s="19">
        <f t="shared" si="64"/>
        <v>-352233570</v>
      </c>
      <c r="K154" s="19">
        <f t="shared" si="64"/>
        <v>-471314360</v>
      </c>
      <c r="L154" s="19">
        <f t="shared" si="64"/>
        <v>0</v>
      </c>
      <c r="M154" s="19">
        <f t="shared" si="64"/>
        <v>0</v>
      </c>
      <c r="N154" s="19">
        <f>SUM(N155:N158)</f>
        <v>233877410</v>
      </c>
      <c r="O154" s="47">
        <f t="shared" si="47"/>
        <v>0</v>
      </c>
      <c r="P154" s="47">
        <f t="shared" si="48"/>
        <v>0</v>
      </c>
      <c r="Q154" s="47">
        <f t="shared" si="49"/>
        <v>0</v>
      </c>
      <c r="R154" s="47">
        <f t="shared" si="50"/>
        <v>198.50084833047256</v>
      </c>
      <c r="S154" s="19">
        <f>SUM(S155:S158)</f>
        <v>359984490</v>
      </c>
      <c r="T154" s="41">
        <f>SUM(T155:T158)</f>
        <v>529333510</v>
      </c>
    </row>
    <row r="155" spans="1:20" ht="19.5" customHeight="1">
      <c r="A155" s="110"/>
      <c r="B155" s="85"/>
      <c r="C155" s="80"/>
      <c r="D155" s="48" t="s">
        <v>69</v>
      </c>
      <c r="E155" s="23"/>
      <c r="F155" s="23"/>
      <c r="G155" s="23"/>
      <c r="H155" s="23">
        <f>[1]Sheet1!I127</f>
        <v>-1439935200</v>
      </c>
      <c r="I155" s="23">
        <f>[1]Sheet1!J127</f>
        <v>123643040</v>
      </c>
      <c r="J155" s="23">
        <f>[1]Sheet1!K127</f>
        <v>4528980</v>
      </c>
      <c r="K155" s="23">
        <f>[1]Sheet1!L127</f>
        <v>31883400</v>
      </c>
      <c r="L155" s="23">
        <f>[1]Sheet1!M127</f>
        <v>0</v>
      </c>
      <c r="M155" s="23">
        <f>[1]Sheet1!N127</f>
        <v>0</v>
      </c>
      <c r="N155" s="23">
        <f t="shared" si="60"/>
        <v>91759640</v>
      </c>
      <c r="O155" s="47">
        <f t="shared" si="47"/>
        <v>0</v>
      </c>
      <c r="P155" s="47">
        <f t="shared" si="48"/>
        <v>0</v>
      </c>
      <c r="Q155" s="47">
        <f t="shared" si="49"/>
        <v>0</v>
      </c>
      <c r="R155" s="47">
        <f t="shared" si="50"/>
        <v>25.786651638458579</v>
      </c>
      <c r="S155" s="23">
        <f>[1]Sheet1!S127</f>
        <v>182930</v>
      </c>
      <c r="T155" s="23">
        <f>[1]Sheet1!T127</f>
        <v>686820</v>
      </c>
    </row>
    <row r="156" spans="1:20" ht="19.5" customHeight="1">
      <c r="A156" s="110"/>
      <c r="B156" s="85"/>
      <c r="C156" s="80"/>
      <c r="D156" s="48" t="s">
        <v>70</v>
      </c>
      <c r="E156" s="23"/>
      <c r="F156" s="23"/>
      <c r="G156" s="23"/>
      <c r="H156" s="23">
        <f>[1]Sheet1!I128</f>
        <v>-530817270</v>
      </c>
      <c r="I156" s="23">
        <f>[1]Sheet1!J128</f>
        <v>71651320</v>
      </c>
      <c r="J156" s="23">
        <f>[1]Sheet1!K128</f>
        <v>-3948690</v>
      </c>
      <c r="K156" s="23">
        <f>[1]Sheet1!L128</f>
        <v>-20924240</v>
      </c>
      <c r="L156" s="23">
        <f>[1]Sheet1!M128</f>
        <v>0</v>
      </c>
      <c r="M156" s="23">
        <f>[1]Sheet1!N128</f>
        <v>0</v>
      </c>
      <c r="N156" s="23">
        <f t="shared" si="60"/>
        <v>92575560</v>
      </c>
      <c r="O156" s="47">
        <f t="shared" si="47"/>
        <v>0</v>
      </c>
      <c r="P156" s="47">
        <f t="shared" si="48"/>
        <v>0</v>
      </c>
      <c r="Q156" s="47">
        <f t="shared" si="49"/>
        <v>0</v>
      </c>
      <c r="R156" s="47">
        <f t="shared" si="50"/>
        <v>-29.202867441939663</v>
      </c>
      <c r="S156" s="23">
        <f>[1]Sheet1!S128</f>
        <v>4471570</v>
      </c>
      <c r="T156" s="23">
        <f>[1]Sheet1!T128</f>
        <v>35184370</v>
      </c>
    </row>
    <row r="157" spans="1:20" ht="19.5" customHeight="1">
      <c r="A157" s="110"/>
      <c r="B157" s="85"/>
      <c r="C157" s="80"/>
      <c r="D157" s="48" t="s">
        <v>71</v>
      </c>
      <c r="E157" s="23"/>
      <c r="F157" s="23"/>
      <c r="G157" s="23"/>
      <c r="H157" s="23">
        <f>[1]Sheet1!I129</f>
        <v>-286759710</v>
      </c>
      <c r="I157" s="23">
        <f>[1]Sheet1!J129</f>
        <v>-260949840</v>
      </c>
      <c r="J157" s="23">
        <f>[1]Sheet1!K129</f>
        <v>-178966840</v>
      </c>
      <c r="K157" s="23">
        <f>[1]Sheet1!L129</f>
        <v>-310672650</v>
      </c>
      <c r="L157" s="23">
        <f>[1]Sheet1!M129</f>
        <v>0</v>
      </c>
      <c r="M157" s="23">
        <f>[1]Sheet1!N129</f>
        <v>0</v>
      </c>
      <c r="N157" s="23">
        <f t="shared" si="60"/>
        <v>49722810</v>
      </c>
      <c r="O157" s="47">
        <f t="shared" si="47"/>
        <v>0</v>
      </c>
      <c r="P157" s="47">
        <f t="shared" si="48"/>
        <v>0</v>
      </c>
      <c r="Q157" s="47">
        <f t="shared" si="49"/>
        <v>0</v>
      </c>
      <c r="R157" s="47">
        <f t="shared" si="50"/>
        <v>119.05454703478647</v>
      </c>
      <c r="S157" s="23">
        <f>[1]Sheet1!S129</f>
        <v>180307500</v>
      </c>
      <c r="T157" s="23">
        <f>[1]Sheet1!T129</f>
        <v>317911320</v>
      </c>
    </row>
    <row r="158" spans="1:20" ht="19.5" customHeight="1">
      <c r="A158" s="110"/>
      <c r="B158" s="85"/>
      <c r="C158" s="81"/>
      <c r="D158" s="48" t="s">
        <v>65</v>
      </c>
      <c r="E158" s="23"/>
      <c r="F158" s="23"/>
      <c r="G158" s="23"/>
      <c r="H158" s="23">
        <f>[1]Sheet1!I130</f>
        <v>-257303840</v>
      </c>
      <c r="I158" s="23">
        <f>[1]Sheet1!J130</f>
        <v>-171781470</v>
      </c>
      <c r="J158" s="23">
        <f>[1]Sheet1!K130</f>
        <v>-173847020</v>
      </c>
      <c r="K158" s="23">
        <f>[1]Sheet1!L130</f>
        <v>-171600870</v>
      </c>
      <c r="L158" s="23">
        <f>[1]Sheet1!M130</f>
        <v>0</v>
      </c>
      <c r="M158" s="23">
        <f>[1]Sheet1!N130</f>
        <v>0</v>
      </c>
      <c r="N158" s="23">
        <f t="shared" si="60"/>
        <v>-180600</v>
      </c>
      <c r="O158" s="47">
        <f t="shared" si="47"/>
        <v>0</v>
      </c>
      <c r="P158" s="47">
        <f t="shared" si="48"/>
        <v>0</v>
      </c>
      <c r="Q158" s="47">
        <f t="shared" si="49"/>
        <v>0</v>
      </c>
      <c r="R158" s="47">
        <f t="shared" si="50"/>
        <v>99.89486642534844</v>
      </c>
      <c r="S158" s="23">
        <f>[1]Sheet1!S130</f>
        <v>175022490</v>
      </c>
      <c r="T158" s="23">
        <f>[1]Sheet1!T130</f>
        <v>175551000</v>
      </c>
    </row>
    <row r="159" spans="1:20" ht="19.5" customHeight="1">
      <c r="A159" s="110"/>
      <c r="B159" s="86"/>
      <c r="C159" s="87" t="s">
        <v>59</v>
      </c>
      <c r="D159" s="88"/>
      <c r="E159" s="23"/>
      <c r="F159" s="23"/>
      <c r="G159" s="23"/>
      <c r="H159" s="23">
        <f>[1]Sheet1!I196</f>
        <v>0</v>
      </c>
      <c r="I159" s="23">
        <f>[1]Sheet1!J196</f>
        <v>0</v>
      </c>
      <c r="J159" s="23">
        <f>[1]Sheet1!K196</f>
        <v>0</v>
      </c>
      <c r="K159" s="23">
        <f>[1]Sheet1!L196</f>
        <v>0</v>
      </c>
      <c r="L159" s="23">
        <f>[1]Sheet1!M196</f>
        <v>0</v>
      </c>
      <c r="M159" s="23">
        <f>[1]Sheet1!N196</f>
        <v>0</v>
      </c>
      <c r="N159" s="23">
        <f t="shared" si="60"/>
        <v>0</v>
      </c>
      <c r="O159" s="47">
        <f t="shared" si="47"/>
        <v>0</v>
      </c>
      <c r="P159" s="47">
        <f t="shared" si="48"/>
        <v>0</v>
      </c>
      <c r="Q159" s="47">
        <f t="shared" si="49"/>
        <v>0</v>
      </c>
      <c r="R159" s="47">
        <f t="shared" si="50"/>
        <v>0</v>
      </c>
      <c r="S159" s="23">
        <f>[1]Sheet1!S196</f>
        <v>0</v>
      </c>
      <c r="T159" s="23">
        <f>[1]Sheet1!T196</f>
        <v>0</v>
      </c>
    </row>
    <row r="160" spans="1:20" ht="19.5" customHeight="1">
      <c r="A160" s="110"/>
      <c r="B160" s="91" t="s">
        <v>96</v>
      </c>
      <c r="C160" s="87" t="s">
        <v>23</v>
      </c>
      <c r="D160" s="88"/>
      <c r="E160" s="19">
        <f>SUM(E161:E162)</f>
        <v>0</v>
      </c>
      <c r="F160" s="19">
        <f t="shared" ref="F160:N160" si="65">SUM(F161:F162)</f>
        <v>0</v>
      </c>
      <c r="G160" s="19">
        <f t="shared" si="65"/>
        <v>0</v>
      </c>
      <c r="H160" s="19">
        <f t="shared" si="65"/>
        <v>31780</v>
      </c>
      <c r="I160" s="19">
        <f t="shared" si="65"/>
        <v>13769170</v>
      </c>
      <c r="J160" s="19">
        <f t="shared" si="65"/>
        <v>0</v>
      </c>
      <c r="K160" s="19">
        <f t="shared" si="65"/>
        <v>390240</v>
      </c>
      <c r="L160" s="19">
        <f t="shared" si="65"/>
        <v>0</v>
      </c>
      <c r="M160" s="19">
        <f t="shared" si="65"/>
        <v>0</v>
      </c>
      <c r="N160" s="19">
        <f t="shared" si="65"/>
        <v>13378930</v>
      </c>
      <c r="O160" s="47">
        <f t="shared" si="47"/>
        <v>0</v>
      </c>
      <c r="P160" s="47">
        <f t="shared" si="48"/>
        <v>0</v>
      </c>
      <c r="Q160" s="47">
        <f t="shared" si="49"/>
        <v>0</v>
      </c>
      <c r="R160" s="47">
        <f t="shared" si="50"/>
        <v>2.8341577596906711</v>
      </c>
      <c r="S160" s="19">
        <f>SUM(S161:S162)</f>
        <v>0</v>
      </c>
      <c r="T160" s="41">
        <f>SUM(T161:T162)</f>
        <v>0</v>
      </c>
    </row>
    <row r="161" spans="1:20" ht="19.5" customHeight="1">
      <c r="A161" s="110"/>
      <c r="B161" s="115"/>
      <c r="C161" s="87" t="s">
        <v>97</v>
      </c>
      <c r="D161" s="88"/>
      <c r="E161" s="23"/>
      <c r="F161" s="23"/>
      <c r="G161" s="23"/>
      <c r="H161" s="23">
        <f>[1]Sheet1!I206</f>
        <v>31780</v>
      </c>
      <c r="I161" s="23">
        <f>[1]Sheet1!J206</f>
        <v>13769170</v>
      </c>
      <c r="J161" s="23">
        <f>[1]Sheet1!K206</f>
        <v>0</v>
      </c>
      <c r="K161" s="23">
        <f>[1]Sheet1!L206</f>
        <v>390240</v>
      </c>
      <c r="L161" s="23">
        <f>[1]Sheet1!M206</f>
        <v>0</v>
      </c>
      <c r="M161" s="23">
        <f>[1]Sheet1!N206</f>
        <v>0</v>
      </c>
      <c r="N161" s="23">
        <f t="shared" si="60"/>
        <v>13378930</v>
      </c>
      <c r="O161" s="47">
        <f t="shared" si="47"/>
        <v>0</v>
      </c>
      <c r="P161" s="47">
        <f t="shared" si="48"/>
        <v>0</v>
      </c>
      <c r="Q161" s="47">
        <f t="shared" si="49"/>
        <v>0</v>
      </c>
      <c r="R161" s="47">
        <f t="shared" si="50"/>
        <v>2.8341577596906711</v>
      </c>
      <c r="S161" s="23">
        <f>[1]Sheet1!S206</f>
        <v>0</v>
      </c>
      <c r="T161" s="23">
        <f>[1]Sheet1!T206</f>
        <v>0</v>
      </c>
    </row>
    <row r="162" spans="1:20" ht="19.5" customHeight="1">
      <c r="A162" s="110"/>
      <c r="B162" s="116"/>
      <c r="C162" s="87" t="s">
        <v>98</v>
      </c>
      <c r="D162" s="94"/>
      <c r="E162" s="23"/>
      <c r="F162" s="23"/>
      <c r="G162" s="23"/>
      <c r="H162" s="23">
        <f>[1]Sheet1!I207</f>
        <v>0</v>
      </c>
      <c r="I162" s="23">
        <f>[1]Sheet1!J207</f>
        <v>0</v>
      </c>
      <c r="J162" s="23">
        <f>[1]Sheet1!K207</f>
        <v>0</v>
      </c>
      <c r="K162" s="23">
        <f>[1]Sheet1!L207</f>
        <v>0</v>
      </c>
      <c r="L162" s="23">
        <f>[1]Sheet1!M207</f>
        <v>0</v>
      </c>
      <c r="M162" s="23">
        <f>[1]Sheet1!N207</f>
        <v>0</v>
      </c>
      <c r="N162" s="23">
        <f t="shared" si="60"/>
        <v>0</v>
      </c>
      <c r="O162" s="47">
        <f t="shared" si="47"/>
        <v>0</v>
      </c>
      <c r="P162" s="47">
        <f t="shared" si="48"/>
        <v>0</v>
      </c>
      <c r="Q162" s="47">
        <f t="shared" si="49"/>
        <v>0</v>
      </c>
      <c r="R162" s="47">
        <f t="shared" si="50"/>
        <v>0</v>
      </c>
      <c r="S162" s="23">
        <f>[1]Sheet1!S207</f>
        <v>0</v>
      </c>
      <c r="T162" s="23">
        <f>[1]Sheet1!T207</f>
        <v>0</v>
      </c>
    </row>
    <row r="163" spans="1:20" ht="19.5" customHeight="1">
      <c r="A163" s="110"/>
      <c r="B163" s="95" t="s">
        <v>36</v>
      </c>
      <c r="C163" s="87" t="s">
        <v>23</v>
      </c>
      <c r="D163" s="94"/>
      <c r="E163" s="49">
        <f>SUM(E164:E166)</f>
        <v>0</v>
      </c>
      <c r="F163" s="49">
        <f t="shared" ref="F163:N163" si="66">SUM(F164:F166)</f>
        <v>0</v>
      </c>
      <c r="G163" s="49">
        <f t="shared" si="66"/>
        <v>0</v>
      </c>
      <c r="H163" s="49">
        <f t="shared" si="66"/>
        <v>2420870</v>
      </c>
      <c r="I163" s="49">
        <f t="shared" si="66"/>
        <v>351267350</v>
      </c>
      <c r="J163" s="49">
        <f t="shared" si="66"/>
        <v>1161080</v>
      </c>
      <c r="K163" s="49">
        <f t="shared" si="66"/>
        <v>900570</v>
      </c>
      <c r="L163" s="49">
        <f t="shared" si="66"/>
        <v>0</v>
      </c>
      <c r="M163" s="49">
        <f t="shared" si="66"/>
        <v>160680</v>
      </c>
      <c r="N163" s="49">
        <f t="shared" si="66"/>
        <v>350206100</v>
      </c>
      <c r="O163" s="47">
        <f t="shared" si="47"/>
        <v>0</v>
      </c>
      <c r="P163" s="47">
        <f t="shared" si="48"/>
        <v>0</v>
      </c>
      <c r="Q163" s="47">
        <f t="shared" si="49"/>
        <v>0</v>
      </c>
      <c r="R163" s="47">
        <f t="shared" si="50"/>
        <v>0.25637737182234555</v>
      </c>
      <c r="S163" s="49">
        <f>SUM(S164:S166)</f>
        <v>235160</v>
      </c>
      <c r="T163" s="50">
        <f>SUM(T164:T166)</f>
        <v>2137600</v>
      </c>
    </row>
    <row r="164" spans="1:20" ht="19.5" customHeight="1">
      <c r="A164" s="110"/>
      <c r="B164" s="80"/>
      <c r="C164" s="87" t="s">
        <v>37</v>
      </c>
      <c r="D164" s="94"/>
      <c r="E164" s="23"/>
      <c r="F164" s="23"/>
      <c r="G164" s="23"/>
      <c r="H164" s="23">
        <f>[1]Sheet1!I148</f>
        <v>2439720</v>
      </c>
      <c r="I164" s="23">
        <f>[1]Sheet1!J148</f>
        <v>253068470</v>
      </c>
      <c r="J164" s="23">
        <f>[1]Sheet1!K148</f>
        <v>-61310</v>
      </c>
      <c r="K164" s="23">
        <f>[1]Sheet1!L148</f>
        <v>-1333500</v>
      </c>
      <c r="L164" s="23">
        <f>[1]Sheet1!M148</f>
        <v>0</v>
      </c>
      <c r="M164" s="23">
        <f>[1]Sheet1!N148</f>
        <v>0</v>
      </c>
      <c r="N164" s="23">
        <f t="shared" si="60"/>
        <v>254401970</v>
      </c>
      <c r="O164" s="47">
        <f t="shared" si="47"/>
        <v>0</v>
      </c>
      <c r="P164" s="47">
        <f t="shared" si="48"/>
        <v>0</v>
      </c>
      <c r="Q164" s="47">
        <f t="shared" si="49"/>
        <v>0</v>
      </c>
      <c r="R164" s="47">
        <f t="shared" si="50"/>
        <v>-0.5269324938029617</v>
      </c>
      <c r="S164" s="23">
        <f>[1]Sheet1!S148</f>
        <v>61310</v>
      </c>
      <c r="T164" s="23">
        <f>[1]Sheet1!T148</f>
        <v>1335860</v>
      </c>
    </row>
    <row r="165" spans="1:20" ht="19.5" customHeight="1">
      <c r="A165" s="110"/>
      <c r="B165" s="80"/>
      <c r="C165" s="87" t="s">
        <v>38</v>
      </c>
      <c r="D165" s="94"/>
      <c r="E165" s="23"/>
      <c r="F165" s="23"/>
      <c r="G165" s="23"/>
      <c r="H165" s="23">
        <f>[1]Sheet1!I147</f>
        <v>-18850</v>
      </c>
      <c r="I165" s="23">
        <f>[1]Sheet1!J147</f>
        <v>98198880</v>
      </c>
      <c r="J165" s="23">
        <f>[1]Sheet1!K147</f>
        <v>1222390</v>
      </c>
      <c r="K165" s="23">
        <f>[1]Sheet1!L147</f>
        <v>2234070</v>
      </c>
      <c r="L165" s="23">
        <f>[1]Sheet1!M147</f>
        <v>0</v>
      </c>
      <c r="M165" s="23">
        <f>[1]Sheet1!N147</f>
        <v>160680</v>
      </c>
      <c r="N165" s="23">
        <f t="shared" si="60"/>
        <v>95804130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2.275046314173848</v>
      </c>
      <c r="S165" s="23">
        <f>[1]Sheet1!S147</f>
        <v>173850</v>
      </c>
      <c r="T165" s="23">
        <f>[1]Sheet1!T147</f>
        <v>801740</v>
      </c>
    </row>
    <row r="166" spans="1:20" ht="19.5" customHeight="1">
      <c r="A166" s="110"/>
      <c r="B166" s="81"/>
      <c r="C166" s="87" t="s">
        <v>72</v>
      </c>
      <c r="D166" s="94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60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110"/>
      <c r="B167" s="117" t="s">
        <v>91</v>
      </c>
      <c r="C167" s="87" t="s">
        <v>23</v>
      </c>
      <c r="D167" s="94"/>
      <c r="E167" s="49">
        <f>SUM(E168:E169)</f>
        <v>0</v>
      </c>
      <c r="F167" s="49">
        <f t="shared" ref="F167:M167" si="67">SUM(F168:F169)</f>
        <v>0</v>
      </c>
      <c r="G167" s="49">
        <f t="shared" si="67"/>
        <v>0</v>
      </c>
      <c r="H167" s="49">
        <f t="shared" si="67"/>
        <v>2333400</v>
      </c>
      <c r="I167" s="49">
        <f t="shared" si="67"/>
        <v>808166060</v>
      </c>
      <c r="J167" s="49">
        <f t="shared" si="67"/>
        <v>27711010</v>
      </c>
      <c r="K167" s="49">
        <f t="shared" si="67"/>
        <v>63601110</v>
      </c>
      <c r="L167" s="49">
        <f t="shared" si="67"/>
        <v>0</v>
      </c>
      <c r="M167" s="49">
        <f t="shared" si="67"/>
        <v>18850</v>
      </c>
      <c r="N167" s="49">
        <f>SUM(N168:N169)</f>
        <v>744546100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7.86980710375291</v>
      </c>
      <c r="S167" s="49">
        <f>SUM(S168:S169)</f>
        <v>0</v>
      </c>
      <c r="T167" s="50">
        <f>SUM(T168:T169)</f>
        <v>37520</v>
      </c>
    </row>
    <row r="168" spans="1:20" ht="19.5" customHeight="1">
      <c r="A168" s="110"/>
      <c r="B168" s="80"/>
      <c r="C168" s="87" t="s">
        <v>92</v>
      </c>
      <c r="D168" s="94"/>
      <c r="E168" s="23"/>
      <c r="F168" s="23"/>
      <c r="G168" s="23"/>
      <c r="H168" s="23">
        <f>[1]Sheet1!I140</f>
        <v>-1701840</v>
      </c>
      <c r="I168" s="23">
        <f>[1]Sheet1!J140</f>
        <v>-7720</v>
      </c>
      <c r="J168" s="23">
        <f>[1]Sheet1!K140</f>
        <v>0</v>
      </c>
      <c r="K168" s="23">
        <f>[1]Sheet1!L140</f>
        <v>0</v>
      </c>
      <c r="L168" s="23">
        <f>[1]Sheet1!M140</f>
        <v>0</v>
      </c>
      <c r="M168" s="23">
        <f>[1]Sheet1!N140</f>
        <v>0</v>
      </c>
      <c r="N168" s="23">
        <f t="shared" si="60"/>
        <v>-7720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>
        <f>[1]Sheet1!S140</f>
        <v>0</v>
      </c>
      <c r="T168" s="23">
        <f>[1]Sheet1!T140</f>
        <v>0</v>
      </c>
    </row>
    <row r="169" spans="1:20" ht="19.5" customHeight="1" thickBot="1">
      <c r="A169" s="111"/>
      <c r="B169" s="118"/>
      <c r="C169" s="108" t="s">
        <v>93</v>
      </c>
      <c r="D169" s="109"/>
      <c r="E169" s="33"/>
      <c r="F169" s="33"/>
      <c r="G169" s="33"/>
      <c r="H169" s="23">
        <f>[1]Sheet1!I141</f>
        <v>4035240</v>
      </c>
      <c r="I169" s="23">
        <f>[1]Sheet1!J141</f>
        <v>808173780</v>
      </c>
      <c r="J169" s="23">
        <f>[1]Sheet1!K141</f>
        <v>27711010</v>
      </c>
      <c r="K169" s="23">
        <f>[1]Sheet1!L141</f>
        <v>63601110</v>
      </c>
      <c r="L169" s="23">
        <f>[1]Sheet1!M141</f>
        <v>0</v>
      </c>
      <c r="M169" s="23">
        <f>[1]Sheet1!N141</f>
        <v>18850</v>
      </c>
      <c r="N169" s="33">
        <f t="shared" si="60"/>
        <v>744553820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7.8697319281998981</v>
      </c>
      <c r="S169" s="23">
        <f>[1]Sheet1!S141</f>
        <v>0</v>
      </c>
      <c r="T169" s="23">
        <f>[1]Sheet1!T141</f>
        <v>37520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B86:B88"/>
    <mergeCell ref="C86:D86"/>
    <mergeCell ref="C87:D87"/>
    <mergeCell ref="C88:D88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C69:D69"/>
    <mergeCell ref="C70:D70"/>
    <mergeCell ref="C71:D71"/>
    <mergeCell ref="B89:B91"/>
    <mergeCell ref="C89:D89"/>
    <mergeCell ref="C90:D90"/>
    <mergeCell ref="C91:D91"/>
    <mergeCell ref="C78:D78"/>
    <mergeCell ref="B79:B85"/>
    <mergeCell ref="C79:D79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51:B56"/>
    <mergeCell ref="C51:D51"/>
    <mergeCell ref="C52:D52"/>
    <mergeCell ref="C53:D53"/>
    <mergeCell ref="C54:D54"/>
    <mergeCell ref="C55:D55"/>
    <mergeCell ref="C56:D56"/>
    <mergeCell ref="B28:B32"/>
    <mergeCell ref="C28:D28"/>
    <mergeCell ref="C29:D29"/>
    <mergeCell ref="C30:D30"/>
    <mergeCell ref="C31:D31"/>
    <mergeCell ref="C32:D32"/>
    <mergeCell ref="B33:D33"/>
    <mergeCell ref="B34:D34"/>
    <mergeCell ref="B35:D35"/>
    <mergeCell ref="B36:D36"/>
    <mergeCell ref="B37:D37"/>
    <mergeCell ref="B38:D38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A2:T2"/>
    <mergeCell ref="A5:D6"/>
    <mergeCell ref="E5:G5"/>
    <mergeCell ref="H5:I5"/>
    <mergeCell ref="J5:K5"/>
    <mergeCell ref="L5:M5"/>
    <mergeCell ref="O5:R5"/>
    <mergeCell ref="S5:T5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  <ignoredErrors>
    <ignoredError sqref="M150 K150 I15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2014-05-14T04:41:36Z</cp:lastPrinted>
  <dcterms:created xsi:type="dcterms:W3CDTF">2014-02-14T01:53:58Z</dcterms:created>
  <dcterms:modified xsi:type="dcterms:W3CDTF">2014-05-14T05:33:42Z</dcterms:modified>
</cp:coreProperties>
</file>