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0" windowHeight="8910"/>
  </bookViews>
  <sheets>
    <sheet name="서구" sheetId="9" r:id="rId1"/>
  </sheets>
  <externalReferences>
    <externalReference r:id="rId2"/>
  </externalReferences>
  <definedNames>
    <definedName name="_xlnm.Print_Titles" localSheetId="0">서구!$8:$9</definedName>
  </definedNames>
  <calcPr calcId="145621"/>
</workbook>
</file>

<file path=xl/calcChain.xml><?xml version="1.0" encoding="utf-8"?>
<calcChain xmlns="http://schemas.openxmlformats.org/spreadsheetml/2006/main">
  <c r="N101" i="9" l="1"/>
  <c r="M101" i="9"/>
  <c r="L101" i="9"/>
  <c r="K101" i="9"/>
  <c r="J101" i="9"/>
  <c r="I101" i="9"/>
  <c r="U129" i="9" l="1"/>
  <c r="T129" i="9"/>
  <c r="N129" i="9"/>
  <c r="M129" i="9"/>
  <c r="L129" i="9"/>
  <c r="K129" i="9"/>
  <c r="J129" i="9"/>
  <c r="I129" i="9"/>
  <c r="U128" i="9"/>
  <c r="T128" i="9"/>
  <c r="N128" i="9"/>
  <c r="M128" i="9"/>
  <c r="L128" i="9"/>
  <c r="K128" i="9"/>
  <c r="J128" i="9"/>
  <c r="I128" i="9"/>
  <c r="U127" i="9"/>
  <c r="T127" i="9"/>
  <c r="N127" i="9"/>
  <c r="M127" i="9"/>
  <c r="L127" i="9"/>
  <c r="K127" i="9"/>
  <c r="J127" i="9"/>
  <c r="I127" i="9"/>
  <c r="U126" i="9"/>
  <c r="T126" i="9"/>
  <c r="N126" i="9"/>
  <c r="M126" i="9"/>
  <c r="L126" i="9"/>
  <c r="K126" i="9"/>
  <c r="J126" i="9"/>
  <c r="I126" i="9"/>
  <c r="U121" i="9"/>
  <c r="T121" i="9"/>
  <c r="N121" i="9"/>
  <c r="M121" i="9"/>
  <c r="L121" i="9"/>
  <c r="K121" i="9"/>
  <c r="J121" i="9"/>
  <c r="I121" i="9"/>
  <c r="U113" i="9"/>
  <c r="T113" i="9"/>
  <c r="J113" i="9"/>
  <c r="K113" i="9"/>
  <c r="L113" i="9"/>
  <c r="M113" i="9"/>
  <c r="N113" i="9"/>
  <c r="I113" i="9"/>
  <c r="U112" i="9"/>
  <c r="T112" i="9"/>
  <c r="N112" i="9"/>
  <c r="M112" i="9"/>
  <c r="L112" i="9"/>
  <c r="K112" i="9"/>
  <c r="J112" i="9"/>
  <c r="I112" i="9"/>
  <c r="U111" i="9"/>
  <c r="T111" i="9"/>
  <c r="N111" i="9"/>
  <c r="M111" i="9"/>
  <c r="L111" i="9"/>
  <c r="K111" i="9"/>
  <c r="J111" i="9"/>
  <c r="I111" i="9"/>
  <c r="U110" i="9"/>
  <c r="T110" i="9"/>
  <c r="N110" i="9"/>
  <c r="M110" i="9"/>
  <c r="L110" i="9"/>
  <c r="K110" i="9"/>
  <c r="J110" i="9"/>
  <c r="I110" i="9"/>
  <c r="N99" i="9"/>
  <c r="M99" i="9"/>
  <c r="L99" i="9"/>
  <c r="K99" i="9"/>
  <c r="J99" i="9"/>
  <c r="I99" i="9"/>
  <c r="N98" i="9"/>
  <c r="M98" i="9"/>
  <c r="L98" i="9"/>
  <c r="K98" i="9"/>
  <c r="J98" i="9"/>
  <c r="I98" i="9"/>
  <c r="U90" i="9"/>
  <c r="T90" i="9"/>
  <c r="N90" i="9"/>
  <c r="M90" i="9"/>
  <c r="L90" i="9"/>
  <c r="K90" i="9"/>
  <c r="J90" i="9"/>
  <c r="I90" i="9"/>
  <c r="U89" i="9"/>
  <c r="T89" i="9"/>
  <c r="N89" i="9"/>
  <c r="M89" i="9"/>
  <c r="L89" i="9"/>
  <c r="K89" i="9"/>
  <c r="J89" i="9"/>
  <c r="I89" i="9"/>
  <c r="U88" i="9"/>
  <c r="T88" i="9"/>
  <c r="R88" i="9"/>
  <c r="Q88" i="9"/>
  <c r="P88" i="9"/>
  <c r="N88" i="9"/>
  <c r="M88" i="9"/>
  <c r="L88" i="9"/>
  <c r="K88" i="9"/>
  <c r="J88" i="9"/>
  <c r="S88" i="9" s="1"/>
  <c r="I88" i="9"/>
  <c r="U87" i="9"/>
  <c r="T87" i="9"/>
  <c r="N87" i="9"/>
  <c r="M87" i="9"/>
  <c r="L87" i="9"/>
  <c r="K87" i="9"/>
  <c r="J87" i="9"/>
  <c r="I87" i="9"/>
  <c r="U86" i="9"/>
  <c r="T86" i="9"/>
  <c r="N86" i="9"/>
  <c r="M86" i="9"/>
  <c r="L86" i="9"/>
  <c r="K86" i="9"/>
  <c r="J86" i="9"/>
  <c r="I86" i="9"/>
  <c r="U85" i="9"/>
  <c r="T85" i="9"/>
  <c r="N85" i="9"/>
  <c r="M85" i="9"/>
  <c r="L85" i="9"/>
  <c r="K85" i="9"/>
  <c r="J85" i="9"/>
  <c r="I85" i="9"/>
  <c r="U83" i="9"/>
  <c r="T83" i="9"/>
  <c r="N83" i="9"/>
  <c r="M83" i="9"/>
  <c r="L83" i="9"/>
  <c r="K83" i="9"/>
  <c r="J83" i="9"/>
  <c r="I83" i="9"/>
  <c r="H83" i="9"/>
  <c r="G83" i="9"/>
  <c r="F83" i="9"/>
  <c r="U82" i="9"/>
  <c r="T82" i="9"/>
  <c r="N82" i="9"/>
  <c r="M82" i="9"/>
  <c r="L82" i="9"/>
  <c r="K82" i="9"/>
  <c r="J82" i="9"/>
  <c r="I82" i="9"/>
  <c r="U100" i="9"/>
  <c r="T100" i="9"/>
  <c r="U70" i="9"/>
  <c r="T70" i="9"/>
  <c r="J70" i="9"/>
  <c r="K70" i="9"/>
  <c r="L70" i="9"/>
  <c r="M70" i="9"/>
  <c r="N70" i="9"/>
  <c r="I70" i="9"/>
  <c r="R43" i="9"/>
  <c r="O70" i="9" l="1"/>
  <c r="O113" i="9"/>
  <c r="S12" i="9"/>
  <c r="U192" i="9"/>
  <c r="T192" i="9"/>
  <c r="N192" i="9"/>
  <c r="M192" i="9"/>
  <c r="L192" i="9"/>
  <c r="K192" i="9"/>
  <c r="J192" i="9"/>
  <c r="I192" i="9"/>
  <c r="U191" i="9"/>
  <c r="T191" i="9"/>
  <c r="N191" i="9"/>
  <c r="M191" i="9"/>
  <c r="L191" i="9"/>
  <c r="K191" i="9"/>
  <c r="J191" i="9"/>
  <c r="I191" i="9"/>
  <c r="U190" i="9"/>
  <c r="T190" i="9"/>
  <c r="N190" i="9"/>
  <c r="M190" i="9"/>
  <c r="L190" i="9"/>
  <c r="K190" i="9"/>
  <c r="J190" i="9"/>
  <c r="I190" i="9"/>
  <c r="U189" i="9"/>
  <c r="T189" i="9"/>
  <c r="N189" i="9"/>
  <c r="M189" i="9"/>
  <c r="L189" i="9"/>
  <c r="K189" i="9"/>
  <c r="J189" i="9"/>
  <c r="I189" i="9"/>
  <c r="U187" i="9"/>
  <c r="T187" i="9"/>
  <c r="N187" i="9"/>
  <c r="M187" i="9"/>
  <c r="L187" i="9"/>
  <c r="K187" i="9"/>
  <c r="J187" i="9"/>
  <c r="I187" i="9"/>
  <c r="U186" i="9"/>
  <c r="T186" i="9"/>
  <c r="N186" i="9"/>
  <c r="M186" i="9"/>
  <c r="L186" i="9"/>
  <c r="K186" i="9"/>
  <c r="J186" i="9"/>
  <c r="I186" i="9"/>
  <c r="U181" i="9"/>
  <c r="T181" i="9"/>
  <c r="N181" i="9"/>
  <c r="M181" i="9"/>
  <c r="L181" i="9"/>
  <c r="K181" i="9"/>
  <c r="J181" i="9"/>
  <c r="I181" i="9"/>
  <c r="U180" i="9"/>
  <c r="T180" i="9"/>
  <c r="N180" i="9"/>
  <c r="M180" i="9"/>
  <c r="L180" i="9"/>
  <c r="K180" i="9"/>
  <c r="J180" i="9"/>
  <c r="I180" i="9"/>
  <c r="U179" i="9"/>
  <c r="T179" i="9"/>
  <c r="N179" i="9"/>
  <c r="M179" i="9"/>
  <c r="L179" i="9"/>
  <c r="K179" i="9"/>
  <c r="J179" i="9"/>
  <c r="I179" i="9"/>
  <c r="U178" i="9"/>
  <c r="T178" i="9"/>
  <c r="N178" i="9"/>
  <c r="M178" i="9"/>
  <c r="L178" i="9"/>
  <c r="K178" i="9"/>
  <c r="J178" i="9"/>
  <c r="I178" i="9"/>
  <c r="U177" i="9"/>
  <c r="T177" i="9"/>
  <c r="N177" i="9"/>
  <c r="M177" i="9"/>
  <c r="L177" i="9"/>
  <c r="K177" i="9"/>
  <c r="J177" i="9"/>
  <c r="I177" i="9"/>
  <c r="U176" i="9"/>
  <c r="T176" i="9"/>
  <c r="N176" i="9"/>
  <c r="M176" i="9"/>
  <c r="L176" i="9"/>
  <c r="K176" i="9"/>
  <c r="J176" i="9"/>
  <c r="I176" i="9"/>
  <c r="U174" i="9"/>
  <c r="T174" i="9"/>
  <c r="N174" i="9"/>
  <c r="M174" i="9"/>
  <c r="L174" i="9"/>
  <c r="K174" i="9"/>
  <c r="J174" i="9"/>
  <c r="I174" i="9"/>
  <c r="U173" i="9"/>
  <c r="T173" i="9"/>
  <c r="N173" i="9"/>
  <c r="M173" i="9"/>
  <c r="L173" i="9"/>
  <c r="K173" i="9"/>
  <c r="J173" i="9"/>
  <c r="I173" i="9"/>
  <c r="U172" i="9"/>
  <c r="T172" i="9"/>
  <c r="N172" i="9"/>
  <c r="M172" i="9"/>
  <c r="L172" i="9"/>
  <c r="K172" i="9"/>
  <c r="J172" i="9"/>
  <c r="I172" i="9"/>
  <c r="U171" i="9"/>
  <c r="T171" i="9"/>
  <c r="N171" i="9"/>
  <c r="M171" i="9"/>
  <c r="L171" i="9"/>
  <c r="K171" i="9"/>
  <c r="J171" i="9"/>
  <c r="I171" i="9"/>
  <c r="U170" i="9"/>
  <c r="T170" i="9"/>
  <c r="N170" i="9"/>
  <c r="M170" i="9"/>
  <c r="L170" i="9"/>
  <c r="K170" i="9"/>
  <c r="J170" i="9"/>
  <c r="I170" i="9"/>
  <c r="U167" i="9"/>
  <c r="T167" i="9"/>
  <c r="N167" i="9"/>
  <c r="M167" i="9"/>
  <c r="L167" i="9"/>
  <c r="K167" i="9"/>
  <c r="J167" i="9"/>
  <c r="I167" i="9"/>
  <c r="U166" i="9"/>
  <c r="T166" i="9"/>
  <c r="N166" i="9"/>
  <c r="M166" i="9"/>
  <c r="L166" i="9"/>
  <c r="K166" i="9"/>
  <c r="J166" i="9"/>
  <c r="I166" i="9"/>
  <c r="U165" i="9"/>
  <c r="T165" i="9"/>
  <c r="N165" i="9"/>
  <c r="M165" i="9"/>
  <c r="L165" i="9"/>
  <c r="K165" i="9"/>
  <c r="J165" i="9"/>
  <c r="I165" i="9"/>
  <c r="U164" i="9"/>
  <c r="T164" i="9"/>
  <c r="N164" i="9"/>
  <c r="M164" i="9"/>
  <c r="L164" i="9"/>
  <c r="K164" i="9"/>
  <c r="J164" i="9"/>
  <c r="I164" i="9"/>
  <c r="U162" i="9"/>
  <c r="T162" i="9"/>
  <c r="N162" i="9"/>
  <c r="M162" i="9"/>
  <c r="L162" i="9"/>
  <c r="K162" i="9"/>
  <c r="J162" i="9"/>
  <c r="I162" i="9"/>
  <c r="U160" i="9"/>
  <c r="T160" i="9"/>
  <c r="N160" i="9"/>
  <c r="M160" i="9"/>
  <c r="L160" i="9"/>
  <c r="K160" i="9"/>
  <c r="J160" i="9"/>
  <c r="I160" i="9"/>
  <c r="U159" i="9"/>
  <c r="T159" i="9"/>
  <c r="N159" i="9"/>
  <c r="M159" i="9"/>
  <c r="L159" i="9"/>
  <c r="K159" i="9"/>
  <c r="J159" i="9"/>
  <c r="I159" i="9"/>
  <c r="U158" i="9"/>
  <c r="T158" i="9"/>
  <c r="N158" i="9"/>
  <c r="M158" i="9"/>
  <c r="L158" i="9"/>
  <c r="K158" i="9"/>
  <c r="J158" i="9"/>
  <c r="I158" i="9"/>
  <c r="U155" i="9"/>
  <c r="T155" i="9"/>
  <c r="N155" i="9"/>
  <c r="M155" i="9"/>
  <c r="L155" i="9"/>
  <c r="K155" i="9"/>
  <c r="J155" i="9"/>
  <c r="I155" i="9"/>
  <c r="U154" i="9"/>
  <c r="T154" i="9"/>
  <c r="N154" i="9"/>
  <c r="M154" i="9"/>
  <c r="L154" i="9"/>
  <c r="K154" i="9"/>
  <c r="J154" i="9"/>
  <c r="I154" i="9"/>
  <c r="U153" i="9"/>
  <c r="T153" i="9"/>
  <c r="N153" i="9"/>
  <c r="M153" i="9"/>
  <c r="L153" i="9"/>
  <c r="K153" i="9"/>
  <c r="J153" i="9"/>
  <c r="I153" i="9"/>
  <c r="U151" i="9"/>
  <c r="T151" i="9"/>
  <c r="N151" i="9"/>
  <c r="M151" i="9"/>
  <c r="L151" i="9"/>
  <c r="K151" i="9"/>
  <c r="J151" i="9"/>
  <c r="I151" i="9"/>
  <c r="U150" i="9"/>
  <c r="T150" i="9"/>
  <c r="N150" i="9"/>
  <c r="M150" i="9"/>
  <c r="L150" i="9"/>
  <c r="K150" i="9"/>
  <c r="J150" i="9"/>
  <c r="I150" i="9"/>
  <c r="U148" i="9"/>
  <c r="T148" i="9"/>
  <c r="N148" i="9"/>
  <c r="M148" i="9"/>
  <c r="L148" i="9"/>
  <c r="K148" i="9"/>
  <c r="J148" i="9"/>
  <c r="I148" i="9"/>
  <c r="U147" i="9"/>
  <c r="T147" i="9"/>
  <c r="N147" i="9"/>
  <c r="M147" i="9"/>
  <c r="L147" i="9"/>
  <c r="K147" i="9"/>
  <c r="J147" i="9"/>
  <c r="I147" i="9"/>
  <c r="U146" i="9"/>
  <c r="T146" i="9"/>
  <c r="N146" i="9"/>
  <c r="M146" i="9"/>
  <c r="L146" i="9"/>
  <c r="K146" i="9"/>
  <c r="J146" i="9"/>
  <c r="I146" i="9"/>
  <c r="U143" i="9"/>
  <c r="T143" i="9"/>
  <c r="N143" i="9"/>
  <c r="M143" i="9"/>
  <c r="L143" i="9"/>
  <c r="K143" i="9"/>
  <c r="J143" i="9"/>
  <c r="I143" i="9"/>
  <c r="U142" i="9"/>
  <c r="T142" i="9"/>
  <c r="N142" i="9"/>
  <c r="M142" i="9"/>
  <c r="L142" i="9"/>
  <c r="K142" i="9"/>
  <c r="J142" i="9"/>
  <c r="I142" i="9"/>
  <c r="U141" i="9"/>
  <c r="T141" i="9"/>
  <c r="N141" i="9"/>
  <c r="M141" i="9"/>
  <c r="L141" i="9"/>
  <c r="K141" i="9"/>
  <c r="J141" i="9"/>
  <c r="I141" i="9"/>
  <c r="U140" i="9"/>
  <c r="T140" i="9"/>
  <c r="N140" i="9"/>
  <c r="M140" i="9"/>
  <c r="L140" i="9"/>
  <c r="K140" i="9"/>
  <c r="J140" i="9"/>
  <c r="I140" i="9"/>
  <c r="U139" i="9"/>
  <c r="T139" i="9"/>
  <c r="N139" i="9"/>
  <c r="M139" i="9"/>
  <c r="L139" i="9"/>
  <c r="K139" i="9"/>
  <c r="J139" i="9"/>
  <c r="I139" i="9"/>
  <c r="U137" i="9"/>
  <c r="T137" i="9"/>
  <c r="N137" i="9"/>
  <c r="M137" i="9"/>
  <c r="L137" i="9"/>
  <c r="K137" i="9"/>
  <c r="J137" i="9"/>
  <c r="I137" i="9"/>
  <c r="U136" i="9"/>
  <c r="T136" i="9"/>
  <c r="N136" i="9"/>
  <c r="M136" i="9"/>
  <c r="L136" i="9"/>
  <c r="K136" i="9"/>
  <c r="J136" i="9"/>
  <c r="I136" i="9"/>
  <c r="U135" i="9"/>
  <c r="T135" i="9"/>
  <c r="N135" i="9"/>
  <c r="M135" i="9"/>
  <c r="L135" i="9"/>
  <c r="K135" i="9"/>
  <c r="J135" i="9"/>
  <c r="I135" i="9"/>
  <c r="U134" i="9"/>
  <c r="T134" i="9"/>
  <c r="N134" i="9"/>
  <c r="M134" i="9"/>
  <c r="L134" i="9"/>
  <c r="K134" i="9"/>
  <c r="J134" i="9"/>
  <c r="I134" i="9"/>
  <c r="U133" i="9"/>
  <c r="T133" i="9"/>
  <c r="N133" i="9"/>
  <c r="M133" i="9"/>
  <c r="L133" i="9"/>
  <c r="K133" i="9"/>
  <c r="J133" i="9"/>
  <c r="I133" i="9"/>
  <c r="U132" i="9"/>
  <c r="T132" i="9"/>
  <c r="N132" i="9"/>
  <c r="M132" i="9"/>
  <c r="L132" i="9"/>
  <c r="K132" i="9"/>
  <c r="J132" i="9"/>
  <c r="I132" i="9"/>
  <c r="F132" i="9"/>
  <c r="U124" i="9"/>
  <c r="T124" i="9"/>
  <c r="L124" i="9"/>
  <c r="K124" i="9"/>
  <c r="J124" i="9"/>
  <c r="I124" i="9"/>
  <c r="U123" i="9"/>
  <c r="T123" i="9"/>
  <c r="N123" i="9"/>
  <c r="M123" i="9"/>
  <c r="L123" i="9"/>
  <c r="K123" i="9"/>
  <c r="J123" i="9"/>
  <c r="I123" i="9"/>
  <c r="U116" i="9"/>
  <c r="T116" i="9"/>
  <c r="N116" i="9"/>
  <c r="M116" i="9"/>
  <c r="L116" i="9"/>
  <c r="K116" i="9"/>
  <c r="J116" i="9"/>
  <c r="I116" i="9"/>
  <c r="U115" i="9"/>
  <c r="T115" i="9"/>
  <c r="N115" i="9"/>
  <c r="M115" i="9"/>
  <c r="L115" i="9"/>
  <c r="K115" i="9"/>
  <c r="J115" i="9"/>
  <c r="I115" i="9"/>
  <c r="N100" i="9"/>
  <c r="M100" i="9"/>
  <c r="L100" i="9"/>
  <c r="K100" i="9"/>
  <c r="J100" i="9"/>
  <c r="I100" i="9"/>
  <c r="U96" i="9"/>
  <c r="T96" i="9"/>
  <c r="N96" i="9"/>
  <c r="M96" i="9"/>
  <c r="L96" i="9"/>
  <c r="K96" i="9"/>
  <c r="J96" i="9"/>
  <c r="I96" i="9"/>
  <c r="U95" i="9"/>
  <c r="T95" i="9"/>
  <c r="N95" i="9"/>
  <c r="M95" i="9"/>
  <c r="L95" i="9"/>
  <c r="K95" i="9"/>
  <c r="J95" i="9"/>
  <c r="I95" i="9"/>
  <c r="U94" i="9"/>
  <c r="T94" i="9"/>
  <c r="N94" i="9"/>
  <c r="M94" i="9"/>
  <c r="L94" i="9"/>
  <c r="K94" i="9"/>
  <c r="J94" i="9"/>
  <c r="I94" i="9"/>
  <c r="U81" i="9"/>
  <c r="T81" i="9"/>
  <c r="N81" i="9"/>
  <c r="M81" i="9"/>
  <c r="L81" i="9"/>
  <c r="K81" i="9"/>
  <c r="J81" i="9"/>
  <c r="I81" i="9"/>
  <c r="F81" i="9"/>
  <c r="U80" i="9"/>
  <c r="T80" i="9"/>
  <c r="N80" i="9"/>
  <c r="M80" i="9"/>
  <c r="L80" i="9"/>
  <c r="K80" i="9"/>
  <c r="J80" i="9"/>
  <c r="I80" i="9"/>
  <c r="F80" i="9"/>
  <c r="U79" i="9"/>
  <c r="T79" i="9"/>
  <c r="N79" i="9"/>
  <c r="M79" i="9"/>
  <c r="L79" i="9"/>
  <c r="K79" i="9"/>
  <c r="J79" i="9"/>
  <c r="I79" i="9"/>
  <c r="U76" i="9"/>
  <c r="T76" i="9"/>
  <c r="N76" i="9"/>
  <c r="M76" i="9"/>
  <c r="L76" i="9"/>
  <c r="K76" i="9"/>
  <c r="J76" i="9"/>
  <c r="I76" i="9"/>
  <c r="U75" i="9"/>
  <c r="T75" i="9"/>
  <c r="N75" i="9"/>
  <c r="M75" i="9"/>
  <c r="L75" i="9"/>
  <c r="K75" i="9"/>
  <c r="J75" i="9"/>
  <c r="I75" i="9"/>
  <c r="U74" i="9"/>
  <c r="T74" i="9"/>
  <c r="N74" i="9"/>
  <c r="M74" i="9"/>
  <c r="L74" i="9"/>
  <c r="K74" i="9"/>
  <c r="J74" i="9"/>
  <c r="I74" i="9"/>
  <c r="U73" i="9"/>
  <c r="T73" i="9"/>
  <c r="N73" i="9"/>
  <c r="M73" i="9"/>
  <c r="L73" i="9"/>
  <c r="K73" i="9"/>
  <c r="J73" i="9"/>
  <c r="I73" i="9"/>
  <c r="U69" i="9"/>
  <c r="T69" i="9"/>
  <c r="N69" i="9"/>
  <c r="M69" i="9"/>
  <c r="L69" i="9"/>
  <c r="K69" i="9"/>
  <c r="J69" i="9"/>
  <c r="I69" i="9"/>
  <c r="U68" i="9"/>
  <c r="T68" i="9"/>
  <c r="N68" i="9"/>
  <c r="M68" i="9"/>
  <c r="L68" i="9"/>
  <c r="K68" i="9"/>
  <c r="J68" i="9"/>
  <c r="I68" i="9"/>
  <c r="U67" i="9"/>
  <c r="T67" i="9"/>
  <c r="N67" i="9"/>
  <c r="M67" i="9"/>
  <c r="L67" i="9"/>
  <c r="K67" i="9"/>
  <c r="J67" i="9"/>
  <c r="I67" i="9"/>
  <c r="U64" i="9"/>
  <c r="T64" i="9"/>
  <c r="N64" i="9"/>
  <c r="M64" i="9"/>
  <c r="L64" i="9"/>
  <c r="K64" i="9"/>
  <c r="J64" i="9"/>
  <c r="I64" i="9"/>
  <c r="U63" i="9"/>
  <c r="T63" i="9"/>
  <c r="N63" i="9"/>
  <c r="M63" i="9"/>
  <c r="L63" i="9"/>
  <c r="K63" i="9"/>
  <c r="J63" i="9"/>
  <c r="I63" i="9"/>
  <c r="U62" i="9"/>
  <c r="T62" i="9"/>
  <c r="N62" i="9"/>
  <c r="M62" i="9"/>
  <c r="L62" i="9"/>
  <c r="K62" i="9"/>
  <c r="J62" i="9"/>
  <c r="I62" i="9"/>
  <c r="U60" i="9"/>
  <c r="T60" i="9"/>
  <c r="N60" i="9"/>
  <c r="M60" i="9"/>
  <c r="L60" i="9"/>
  <c r="K60" i="9"/>
  <c r="J60" i="9"/>
  <c r="I60" i="9"/>
  <c r="U59" i="9"/>
  <c r="T59" i="9"/>
  <c r="N59" i="9"/>
  <c r="M59" i="9"/>
  <c r="L59" i="9"/>
  <c r="K59" i="9"/>
  <c r="J59" i="9"/>
  <c r="I59" i="9"/>
  <c r="F59" i="9"/>
  <c r="U57" i="9"/>
  <c r="T57" i="9"/>
  <c r="N57" i="9"/>
  <c r="M57" i="9"/>
  <c r="L57" i="9"/>
  <c r="K57" i="9"/>
  <c r="J57" i="9"/>
  <c r="I57" i="9"/>
  <c r="F57" i="9"/>
  <c r="U56" i="9"/>
  <c r="T56" i="9"/>
  <c r="N56" i="9"/>
  <c r="M56" i="9"/>
  <c r="L56" i="9"/>
  <c r="K56" i="9"/>
  <c r="J56" i="9"/>
  <c r="I56" i="9"/>
  <c r="F56" i="9"/>
  <c r="U55" i="9"/>
  <c r="T55" i="9"/>
  <c r="N55" i="9"/>
  <c r="M55" i="9"/>
  <c r="L55" i="9"/>
  <c r="K55" i="9"/>
  <c r="J55" i="9"/>
  <c r="I55" i="9"/>
  <c r="F55" i="9"/>
  <c r="U52" i="9"/>
  <c r="T52" i="9"/>
  <c r="N52" i="9"/>
  <c r="M52" i="9"/>
  <c r="L52" i="9"/>
  <c r="K52" i="9"/>
  <c r="J52" i="9"/>
  <c r="I52" i="9"/>
  <c r="U51" i="9"/>
  <c r="T51" i="9"/>
  <c r="N51" i="9"/>
  <c r="M51" i="9"/>
  <c r="L51" i="9"/>
  <c r="K51" i="9"/>
  <c r="J51" i="9"/>
  <c r="I51" i="9"/>
  <c r="U50" i="9"/>
  <c r="T50" i="9"/>
  <c r="N50" i="9"/>
  <c r="M50" i="9"/>
  <c r="L50" i="9"/>
  <c r="K50" i="9"/>
  <c r="J50" i="9"/>
  <c r="I50" i="9"/>
  <c r="U49" i="9"/>
  <c r="T49" i="9"/>
  <c r="N49" i="9"/>
  <c r="M49" i="9"/>
  <c r="L49" i="9"/>
  <c r="K49" i="9"/>
  <c r="J49" i="9"/>
  <c r="I49" i="9"/>
  <c r="U48" i="9"/>
  <c r="T48" i="9"/>
  <c r="N48" i="9"/>
  <c r="M48" i="9"/>
  <c r="L48" i="9"/>
  <c r="K48" i="9"/>
  <c r="J48" i="9"/>
  <c r="I48" i="9"/>
  <c r="F48" i="9"/>
  <c r="U45" i="9"/>
  <c r="T45" i="9"/>
  <c r="N45" i="9"/>
  <c r="M45" i="9"/>
  <c r="L45" i="9"/>
  <c r="K45" i="9"/>
  <c r="J45" i="9"/>
  <c r="I45" i="9"/>
  <c r="U44" i="9"/>
  <c r="T44" i="9"/>
  <c r="N44" i="9"/>
  <c r="M44" i="9"/>
  <c r="L44" i="9"/>
  <c r="K44" i="9"/>
  <c r="J44" i="9"/>
  <c r="I44" i="9"/>
  <c r="U43" i="9"/>
  <c r="T43" i="9"/>
  <c r="N43" i="9"/>
  <c r="M43" i="9"/>
  <c r="L43" i="9"/>
  <c r="K43" i="9"/>
  <c r="J43" i="9"/>
  <c r="I43" i="9"/>
  <c r="U42" i="9"/>
  <c r="T42" i="9"/>
  <c r="N42" i="9"/>
  <c r="M42" i="9"/>
  <c r="L42" i="9"/>
  <c r="K42" i="9"/>
  <c r="J42" i="9"/>
  <c r="I42" i="9"/>
  <c r="U41" i="9"/>
  <c r="T41" i="9"/>
  <c r="N41" i="9"/>
  <c r="M41" i="9"/>
  <c r="L41" i="9"/>
  <c r="K41" i="9"/>
  <c r="J41" i="9"/>
  <c r="I41" i="9"/>
  <c r="F41" i="9"/>
  <c r="U38" i="9"/>
  <c r="T38" i="9"/>
  <c r="N38" i="9"/>
  <c r="M38" i="9"/>
  <c r="L38" i="9"/>
  <c r="K38" i="9"/>
  <c r="J38" i="9"/>
  <c r="I38" i="9"/>
  <c r="F38" i="9"/>
  <c r="U37" i="9"/>
  <c r="T37" i="9"/>
  <c r="N37" i="9"/>
  <c r="M37" i="9"/>
  <c r="L37" i="9"/>
  <c r="K37" i="9"/>
  <c r="J37" i="9"/>
  <c r="I37" i="9"/>
  <c r="F37" i="9"/>
  <c r="U36" i="9"/>
  <c r="T36" i="9"/>
  <c r="N36" i="9"/>
  <c r="M36" i="9"/>
  <c r="L36" i="9"/>
  <c r="K36" i="9"/>
  <c r="J36" i="9"/>
  <c r="I36" i="9"/>
  <c r="F36" i="9"/>
  <c r="U35" i="9"/>
  <c r="T35" i="9"/>
  <c r="N35" i="9"/>
  <c r="M35" i="9"/>
  <c r="L35" i="9"/>
  <c r="K35" i="9"/>
  <c r="J35" i="9"/>
  <c r="I35" i="9"/>
  <c r="F35" i="9"/>
  <c r="U33" i="9"/>
  <c r="T33" i="9"/>
  <c r="N33" i="9"/>
  <c r="M33" i="9"/>
  <c r="L33" i="9"/>
  <c r="K33" i="9"/>
  <c r="J33" i="9"/>
  <c r="I33" i="9"/>
  <c r="F33" i="9"/>
  <c r="U32" i="9"/>
  <c r="T32" i="9"/>
  <c r="N32" i="9"/>
  <c r="M32" i="9"/>
  <c r="L32" i="9"/>
  <c r="K32" i="9"/>
  <c r="J32" i="9"/>
  <c r="I32" i="9"/>
  <c r="F32" i="9"/>
  <c r="U30" i="9"/>
  <c r="T30" i="9"/>
  <c r="N30" i="9"/>
  <c r="M30" i="9"/>
  <c r="L30" i="9"/>
  <c r="K30" i="9"/>
  <c r="J30" i="9"/>
  <c r="I30" i="9"/>
  <c r="F30" i="9"/>
  <c r="N28" i="9"/>
  <c r="M28" i="9"/>
  <c r="L28" i="9"/>
  <c r="K28" i="9"/>
  <c r="J28" i="9"/>
  <c r="I28" i="9"/>
  <c r="F28" i="9"/>
  <c r="U26" i="9"/>
  <c r="T26" i="9"/>
  <c r="O26" i="9"/>
  <c r="N26" i="9"/>
  <c r="M26" i="9"/>
  <c r="L26" i="9"/>
  <c r="K26" i="9"/>
  <c r="J26" i="9"/>
  <c r="I26" i="9"/>
  <c r="F26" i="9"/>
  <c r="U25" i="9"/>
  <c r="T25" i="9"/>
  <c r="N25" i="9"/>
  <c r="M25" i="9"/>
  <c r="L25" i="9"/>
  <c r="K25" i="9"/>
  <c r="J25" i="9"/>
  <c r="I25" i="9"/>
  <c r="F25" i="9"/>
  <c r="U24" i="9"/>
  <c r="T24" i="9"/>
  <c r="N24" i="9"/>
  <c r="M24" i="9"/>
  <c r="L24" i="9"/>
  <c r="K24" i="9"/>
  <c r="J24" i="9"/>
  <c r="I24" i="9"/>
  <c r="F24" i="9"/>
  <c r="U22" i="9"/>
  <c r="T22" i="9"/>
  <c r="N22" i="9"/>
  <c r="M22" i="9"/>
  <c r="L22" i="9"/>
  <c r="K22" i="9"/>
  <c r="J22" i="9"/>
  <c r="I22" i="9"/>
  <c r="F22" i="9"/>
  <c r="U21" i="9"/>
  <c r="T21" i="9"/>
  <c r="N21" i="9"/>
  <c r="M21" i="9"/>
  <c r="L21" i="9"/>
  <c r="K21" i="9"/>
  <c r="J21" i="9"/>
  <c r="I21" i="9"/>
  <c r="F21" i="9"/>
  <c r="U20" i="9"/>
  <c r="T20" i="9"/>
  <c r="N20" i="9"/>
  <c r="M20" i="9"/>
  <c r="L20" i="9"/>
  <c r="K20" i="9"/>
  <c r="J20" i="9"/>
  <c r="I20" i="9"/>
  <c r="F20" i="9"/>
  <c r="U19" i="9"/>
  <c r="T19" i="9"/>
  <c r="N19" i="9"/>
  <c r="M19" i="9"/>
  <c r="L19" i="9"/>
  <c r="K19" i="9"/>
  <c r="J19" i="9"/>
  <c r="I19" i="9"/>
  <c r="F19" i="9"/>
  <c r="H34" i="9" l="1"/>
  <c r="S139" i="9" l="1"/>
  <c r="S140" i="9"/>
  <c r="Q139" i="9"/>
  <c r="R139" i="9"/>
  <c r="P139" i="9"/>
  <c r="S115" i="9" l="1"/>
  <c r="O139" i="9"/>
  <c r="P70" i="9" l="1"/>
  <c r="Q70" i="9"/>
  <c r="R70" i="9"/>
  <c r="S70" i="9" l="1"/>
  <c r="G31" i="9" l="1"/>
  <c r="O24" i="9" l="1"/>
  <c r="U114" i="9"/>
  <c r="T114" i="9"/>
  <c r="I188" i="9"/>
  <c r="T175" i="9"/>
  <c r="I169" i="9" l="1"/>
  <c r="I168" i="9" s="1"/>
  <c r="J163" i="9"/>
  <c r="O144" i="9"/>
  <c r="O143" i="9"/>
  <c r="N138" i="9"/>
  <c r="O121" i="9"/>
  <c r="T122" i="9"/>
  <c r="O123" i="9"/>
  <c r="I122" i="9"/>
  <c r="I120" i="9" s="1"/>
  <c r="H18" i="9"/>
  <c r="I109" i="9" l="1"/>
  <c r="T120" i="9"/>
  <c r="U122" i="9"/>
  <c r="U120" i="9" s="1"/>
  <c r="T138" i="9"/>
  <c r="L18" i="9" l="1"/>
  <c r="H40" i="9" l="1"/>
  <c r="G29" i="9" l="1"/>
  <c r="H131" i="9" l="1"/>
  <c r="H108" i="9" s="1"/>
  <c r="G47" i="9" l="1"/>
  <c r="G40" i="9"/>
  <c r="G23" i="9"/>
  <c r="H58" i="9"/>
  <c r="S26" i="9" l="1"/>
  <c r="R26" i="9"/>
  <c r="Q26" i="9"/>
  <c r="P26" i="9"/>
  <c r="R121" i="9" l="1"/>
  <c r="R122" i="9"/>
  <c r="R123" i="9"/>
  <c r="R124" i="9"/>
  <c r="Q121" i="9"/>
  <c r="Q122" i="9"/>
  <c r="Q123" i="9"/>
  <c r="Q124" i="9"/>
  <c r="P121" i="9"/>
  <c r="P122" i="9"/>
  <c r="P123" i="9"/>
  <c r="P124" i="9"/>
  <c r="S123" i="9"/>
  <c r="S121" i="9"/>
  <c r="S124" i="9" l="1"/>
  <c r="F77" i="9"/>
  <c r="T23" i="9" l="1"/>
  <c r="I34" i="9" l="1"/>
  <c r="H47" i="9"/>
  <c r="I78" i="9" l="1"/>
  <c r="H54" i="9"/>
  <c r="G17" i="9" l="1"/>
  <c r="T18" i="9" l="1"/>
  <c r="O30" i="9" l="1"/>
  <c r="S191" i="9" l="1"/>
  <c r="R191" i="9"/>
  <c r="Q191" i="9"/>
  <c r="P191" i="9"/>
  <c r="O191" i="9"/>
  <c r="S100" i="9"/>
  <c r="R100" i="9"/>
  <c r="Q100" i="9"/>
  <c r="P100" i="9"/>
  <c r="O100" i="9"/>
  <c r="O124" i="9" l="1"/>
  <c r="G122" i="9"/>
  <c r="H122" i="9"/>
  <c r="J122" i="9"/>
  <c r="K122" i="9"/>
  <c r="K120" i="9" s="1"/>
  <c r="L122" i="9"/>
  <c r="L120" i="9" s="1"/>
  <c r="M122" i="9"/>
  <c r="M120" i="9" s="1"/>
  <c r="N122" i="9"/>
  <c r="N120" i="9" s="1"/>
  <c r="F122" i="9"/>
  <c r="U31" i="9"/>
  <c r="U29" i="9" s="1"/>
  <c r="T31" i="9"/>
  <c r="H31" i="9"/>
  <c r="H29" i="9" s="1"/>
  <c r="I31" i="9"/>
  <c r="I29" i="9" s="1"/>
  <c r="J31" i="9"/>
  <c r="K31" i="9"/>
  <c r="K29" i="9" s="1"/>
  <c r="L31" i="9"/>
  <c r="L29" i="9" s="1"/>
  <c r="M31" i="9"/>
  <c r="M29" i="9" s="1"/>
  <c r="N31" i="9"/>
  <c r="N29" i="9" s="1"/>
  <c r="F31" i="9"/>
  <c r="O32" i="9"/>
  <c r="O33" i="9"/>
  <c r="P33" i="9"/>
  <c r="Q33" i="9"/>
  <c r="R33" i="9"/>
  <c r="S33" i="9"/>
  <c r="T29" i="9" l="1"/>
  <c r="S122" i="9"/>
  <c r="Q31" i="9"/>
  <c r="R31" i="9"/>
  <c r="P31" i="9"/>
  <c r="O31" i="9"/>
  <c r="S31" i="9"/>
  <c r="J29" i="9"/>
  <c r="O29" i="9" s="1"/>
  <c r="H120" i="9"/>
  <c r="F29" i="9"/>
  <c r="G120" i="9"/>
  <c r="O122" i="9"/>
  <c r="J120" i="9"/>
  <c r="O120" i="9" s="1"/>
  <c r="F120" i="9"/>
  <c r="S107" i="9" l="1"/>
  <c r="R107" i="9"/>
  <c r="Q107" i="9"/>
  <c r="P107" i="9"/>
  <c r="S192" i="9"/>
  <c r="R192" i="9"/>
  <c r="Q192" i="9"/>
  <c r="P192" i="9"/>
  <c r="O192" i="9"/>
  <c r="S190" i="9"/>
  <c r="R190" i="9"/>
  <c r="Q190" i="9"/>
  <c r="P190" i="9"/>
  <c r="O190" i="9"/>
  <c r="S189" i="9"/>
  <c r="R189" i="9"/>
  <c r="Q189" i="9"/>
  <c r="P189" i="9"/>
  <c r="O189" i="9"/>
  <c r="U188" i="9"/>
  <c r="T188" i="9"/>
  <c r="N188" i="9"/>
  <c r="M188" i="9"/>
  <c r="L188" i="9"/>
  <c r="K188" i="9"/>
  <c r="J188" i="9"/>
  <c r="H188" i="9"/>
  <c r="R188" i="9" s="1"/>
  <c r="G188" i="9"/>
  <c r="Q188" i="9" s="1"/>
  <c r="F188" i="9"/>
  <c r="P188" i="9" s="1"/>
  <c r="S187" i="9"/>
  <c r="R187" i="9"/>
  <c r="Q187" i="9"/>
  <c r="P187" i="9"/>
  <c r="O187" i="9"/>
  <c r="S186" i="9"/>
  <c r="R186" i="9"/>
  <c r="Q186" i="9"/>
  <c r="P186" i="9"/>
  <c r="O186" i="9"/>
  <c r="S185" i="9"/>
  <c r="R185" i="9"/>
  <c r="Q185" i="9"/>
  <c r="P185" i="9"/>
  <c r="O185" i="9"/>
  <c r="S184" i="9"/>
  <c r="R184" i="9"/>
  <c r="Q184" i="9"/>
  <c r="P184" i="9"/>
  <c r="O184" i="9"/>
  <c r="S183" i="9"/>
  <c r="R183" i="9"/>
  <c r="Q183" i="9"/>
  <c r="P183" i="9"/>
  <c r="O183" i="9"/>
  <c r="U182" i="9"/>
  <c r="T182" i="9"/>
  <c r="N182" i="9"/>
  <c r="M182" i="9"/>
  <c r="L182" i="9"/>
  <c r="K182" i="9"/>
  <c r="J182" i="9"/>
  <c r="S182" i="9" s="1"/>
  <c r="I182" i="9"/>
  <c r="H182" i="9"/>
  <c r="R182" i="9" s="1"/>
  <c r="G182" i="9"/>
  <c r="Q182" i="9" s="1"/>
  <c r="F182" i="9"/>
  <c r="P182" i="9" s="1"/>
  <c r="S181" i="9"/>
  <c r="R181" i="9"/>
  <c r="Q181" i="9"/>
  <c r="P181" i="9"/>
  <c r="O181" i="9"/>
  <c r="S180" i="9"/>
  <c r="R180" i="9"/>
  <c r="Q180" i="9"/>
  <c r="P180" i="9"/>
  <c r="O180" i="9"/>
  <c r="S179" i="9"/>
  <c r="R179" i="9"/>
  <c r="Q179" i="9"/>
  <c r="P179" i="9"/>
  <c r="O179" i="9"/>
  <c r="S178" i="9"/>
  <c r="R178" i="9"/>
  <c r="Q178" i="9"/>
  <c r="P178" i="9"/>
  <c r="O178" i="9"/>
  <c r="S177" i="9"/>
  <c r="R177" i="9"/>
  <c r="Q177" i="9"/>
  <c r="P177" i="9"/>
  <c r="O177" i="9"/>
  <c r="S176" i="9"/>
  <c r="R176" i="9"/>
  <c r="Q176" i="9"/>
  <c r="P176" i="9"/>
  <c r="O176" i="9"/>
  <c r="U175" i="9"/>
  <c r="N175" i="9"/>
  <c r="M175" i="9"/>
  <c r="L175" i="9"/>
  <c r="K175" i="9"/>
  <c r="J175" i="9"/>
  <c r="I175" i="9"/>
  <c r="H175" i="9"/>
  <c r="R175" i="9" s="1"/>
  <c r="G175" i="9"/>
  <c r="Q175" i="9" s="1"/>
  <c r="F175" i="9"/>
  <c r="P175" i="9" s="1"/>
  <c r="S174" i="9"/>
  <c r="R174" i="9"/>
  <c r="Q174" i="9"/>
  <c r="P174" i="9"/>
  <c r="O174" i="9"/>
  <c r="S173" i="9"/>
  <c r="R173" i="9"/>
  <c r="Q173" i="9"/>
  <c r="P173" i="9"/>
  <c r="O173" i="9"/>
  <c r="S172" i="9"/>
  <c r="R172" i="9"/>
  <c r="Q172" i="9"/>
  <c r="P172" i="9"/>
  <c r="O172" i="9"/>
  <c r="S171" i="9"/>
  <c r="R171" i="9"/>
  <c r="Q171" i="9"/>
  <c r="P171" i="9"/>
  <c r="O171" i="9"/>
  <c r="S170" i="9"/>
  <c r="R170" i="9"/>
  <c r="Q170" i="9"/>
  <c r="P170" i="9"/>
  <c r="O170" i="9"/>
  <c r="U169" i="9"/>
  <c r="U168" i="9" s="1"/>
  <c r="T169" i="9"/>
  <c r="T168" i="9" s="1"/>
  <c r="N169" i="9"/>
  <c r="N168" i="9" s="1"/>
  <c r="M169" i="9"/>
  <c r="M168" i="9" s="1"/>
  <c r="L169" i="9"/>
  <c r="L168" i="9" s="1"/>
  <c r="K169" i="9"/>
  <c r="K168" i="9" s="1"/>
  <c r="J169" i="9"/>
  <c r="J168" i="9" s="1"/>
  <c r="H169" i="9"/>
  <c r="G169" i="9"/>
  <c r="F169" i="9"/>
  <c r="P169" i="9" s="1"/>
  <c r="S167" i="9"/>
  <c r="R167" i="9"/>
  <c r="Q167" i="9"/>
  <c r="P167" i="9"/>
  <c r="O167" i="9"/>
  <c r="S166" i="9"/>
  <c r="R166" i="9"/>
  <c r="Q166" i="9"/>
  <c r="P166" i="9"/>
  <c r="O166" i="9"/>
  <c r="S165" i="9"/>
  <c r="R165" i="9"/>
  <c r="Q165" i="9"/>
  <c r="P165" i="9"/>
  <c r="O165" i="9"/>
  <c r="S164" i="9"/>
  <c r="R164" i="9"/>
  <c r="Q164" i="9"/>
  <c r="P164" i="9"/>
  <c r="O164" i="9"/>
  <c r="U163" i="9"/>
  <c r="T163" i="9"/>
  <c r="N163" i="9"/>
  <c r="M163" i="9"/>
  <c r="L163" i="9"/>
  <c r="K163" i="9"/>
  <c r="I163" i="9"/>
  <c r="H163" i="9"/>
  <c r="R163" i="9" s="1"/>
  <c r="G163" i="9"/>
  <c r="Q163" i="9" s="1"/>
  <c r="F163" i="9"/>
  <c r="P163" i="9" s="1"/>
  <c r="S162" i="9"/>
  <c r="R162" i="9"/>
  <c r="Q162" i="9"/>
  <c r="P162" i="9"/>
  <c r="O162" i="9"/>
  <c r="S161" i="9"/>
  <c r="R161" i="9"/>
  <c r="Q161" i="9"/>
  <c r="P161" i="9"/>
  <c r="O161" i="9"/>
  <c r="S160" i="9"/>
  <c r="R160" i="9"/>
  <c r="Q160" i="9"/>
  <c r="P160" i="9"/>
  <c r="O160" i="9"/>
  <c r="S159" i="9"/>
  <c r="R159" i="9"/>
  <c r="Q159" i="9"/>
  <c r="P159" i="9"/>
  <c r="O159" i="9"/>
  <c r="S158" i="9"/>
  <c r="R158" i="9"/>
  <c r="Q158" i="9"/>
  <c r="P158" i="9"/>
  <c r="O158" i="9"/>
  <c r="U157" i="9"/>
  <c r="T157" i="9"/>
  <c r="N157" i="9"/>
  <c r="M157" i="9"/>
  <c r="L157" i="9"/>
  <c r="K157" i="9"/>
  <c r="J157" i="9"/>
  <c r="I157" i="9"/>
  <c r="H157" i="9"/>
  <c r="R157" i="9" s="1"/>
  <c r="G157" i="9"/>
  <c r="Q157" i="9" s="1"/>
  <c r="F157" i="9"/>
  <c r="P157" i="9" s="1"/>
  <c r="S156" i="9"/>
  <c r="R156" i="9"/>
  <c r="Q156" i="9"/>
  <c r="P156" i="9"/>
  <c r="O156" i="9"/>
  <c r="S155" i="9"/>
  <c r="R155" i="9"/>
  <c r="Q155" i="9"/>
  <c r="P155" i="9"/>
  <c r="O155" i="9"/>
  <c r="S154" i="9"/>
  <c r="R154" i="9"/>
  <c r="Q154" i="9"/>
  <c r="P154" i="9"/>
  <c r="O154" i="9"/>
  <c r="S153" i="9"/>
  <c r="R153" i="9"/>
  <c r="Q153" i="9"/>
  <c r="P153" i="9"/>
  <c r="O153" i="9"/>
  <c r="U152" i="9"/>
  <c r="T152" i="9"/>
  <c r="N152" i="9"/>
  <c r="M152" i="9"/>
  <c r="L152" i="9"/>
  <c r="K152" i="9"/>
  <c r="J152" i="9"/>
  <c r="I152" i="9"/>
  <c r="H152" i="9"/>
  <c r="R152" i="9" s="1"/>
  <c r="G152" i="9"/>
  <c r="Q152" i="9" s="1"/>
  <c r="F152" i="9"/>
  <c r="P152" i="9" s="1"/>
  <c r="S151" i="9"/>
  <c r="R151" i="9"/>
  <c r="Q151" i="9"/>
  <c r="P151" i="9"/>
  <c r="O151" i="9"/>
  <c r="S150" i="9"/>
  <c r="R150" i="9"/>
  <c r="Q150" i="9"/>
  <c r="P150" i="9"/>
  <c r="O150" i="9"/>
  <c r="U149" i="9"/>
  <c r="T149" i="9"/>
  <c r="N149" i="9"/>
  <c r="M149" i="9"/>
  <c r="L149" i="9"/>
  <c r="K149" i="9"/>
  <c r="J149" i="9"/>
  <c r="I149" i="9"/>
  <c r="H149" i="9"/>
  <c r="R149" i="9" s="1"/>
  <c r="G149" i="9"/>
  <c r="Q149" i="9" s="1"/>
  <c r="F149" i="9"/>
  <c r="P149" i="9" s="1"/>
  <c r="S148" i="9"/>
  <c r="R148" i="9"/>
  <c r="Q148" i="9"/>
  <c r="P148" i="9"/>
  <c r="O148" i="9"/>
  <c r="S147" i="9"/>
  <c r="R147" i="9"/>
  <c r="Q147" i="9"/>
  <c r="P147" i="9"/>
  <c r="O147" i="9"/>
  <c r="S146" i="9"/>
  <c r="R146" i="9"/>
  <c r="Q146" i="9"/>
  <c r="P146" i="9"/>
  <c r="O146" i="9"/>
  <c r="U145" i="9"/>
  <c r="T145" i="9"/>
  <c r="N145" i="9"/>
  <c r="M145" i="9"/>
  <c r="L145" i="9"/>
  <c r="K145" i="9"/>
  <c r="J145" i="9"/>
  <c r="I145" i="9"/>
  <c r="H145" i="9"/>
  <c r="R145" i="9" s="1"/>
  <c r="G145" i="9"/>
  <c r="F145" i="9"/>
  <c r="P145" i="9" s="1"/>
  <c r="S144" i="9"/>
  <c r="R144" i="9"/>
  <c r="Q144" i="9"/>
  <c r="P144" i="9"/>
  <c r="S143" i="9"/>
  <c r="R143" i="9"/>
  <c r="Q143" i="9"/>
  <c r="P143" i="9"/>
  <c r="S142" i="9"/>
  <c r="R142" i="9"/>
  <c r="Q142" i="9"/>
  <c r="P142" i="9"/>
  <c r="O142" i="9"/>
  <c r="S141" i="9"/>
  <c r="R141" i="9"/>
  <c r="Q141" i="9"/>
  <c r="P141" i="9"/>
  <c r="O141" i="9"/>
  <c r="R140" i="9"/>
  <c r="Q140" i="9"/>
  <c r="P140" i="9"/>
  <c r="O140" i="9"/>
  <c r="U138" i="9"/>
  <c r="M138" i="9"/>
  <c r="L138" i="9"/>
  <c r="K138" i="9"/>
  <c r="J138" i="9"/>
  <c r="I138" i="9"/>
  <c r="H138" i="9"/>
  <c r="R138" i="9" s="1"/>
  <c r="G138" i="9"/>
  <c r="Q138" i="9" s="1"/>
  <c r="F138" i="9"/>
  <c r="P138" i="9" s="1"/>
  <c r="S137" i="9"/>
  <c r="R137" i="9"/>
  <c r="Q137" i="9"/>
  <c r="P137" i="9"/>
  <c r="O137" i="9"/>
  <c r="S136" i="9"/>
  <c r="R136" i="9"/>
  <c r="Q136" i="9"/>
  <c r="P136" i="9"/>
  <c r="O136" i="9"/>
  <c r="S135" i="9"/>
  <c r="R135" i="9"/>
  <c r="Q135" i="9"/>
  <c r="P135" i="9"/>
  <c r="O135" i="9"/>
  <c r="S134" i="9"/>
  <c r="R134" i="9"/>
  <c r="Q134" i="9"/>
  <c r="P134" i="9"/>
  <c r="O134" i="9"/>
  <c r="S133" i="9"/>
  <c r="R133" i="9"/>
  <c r="Q133" i="9"/>
  <c r="P133" i="9"/>
  <c r="O133" i="9"/>
  <c r="S132" i="9"/>
  <c r="R132" i="9"/>
  <c r="Q132" i="9"/>
  <c r="P132" i="9"/>
  <c r="O132" i="9"/>
  <c r="U131" i="9"/>
  <c r="T131" i="9"/>
  <c r="N131" i="9"/>
  <c r="M131" i="9"/>
  <c r="L131" i="9"/>
  <c r="K131" i="9"/>
  <c r="J131" i="9"/>
  <c r="I131" i="9"/>
  <c r="G131" i="9"/>
  <c r="F131" i="9"/>
  <c r="S130" i="9"/>
  <c r="R130" i="9"/>
  <c r="Q130" i="9"/>
  <c r="P130" i="9"/>
  <c r="O130" i="9"/>
  <c r="S129" i="9"/>
  <c r="R129" i="9"/>
  <c r="Q129" i="9"/>
  <c r="P129" i="9"/>
  <c r="O129" i="9"/>
  <c r="S128" i="9"/>
  <c r="R128" i="9"/>
  <c r="Q128" i="9"/>
  <c r="P128" i="9"/>
  <c r="O128" i="9"/>
  <c r="S127" i="9"/>
  <c r="R127" i="9"/>
  <c r="Q127" i="9"/>
  <c r="P127" i="9"/>
  <c r="O127" i="9"/>
  <c r="S126" i="9"/>
  <c r="R126" i="9"/>
  <c r="Q126" i="9"/>
  <c r="P126" i="9"/>
  <c r="O126" i="9"/>
  <c r="U125" i="9"/>
  <c r="T125" i="9"/>
  <c r="N125" i="9"/>
  <c r="M125" i="9"/>
  <c r="L125" i="9"/>
  <c r="K125" i="9"/>
  <c r="J125" i="9"/>
  <c r="I125" i="9"/>
  <c r="H125" i="9"/>
  <c r="R125" i="9" s="1"/>
  <c r="G125" i="9"/>
  <c r="Q125" i="9" s="1"/>
  <c r="F125" i="9"/>
  <c r="P125" i="9" s="1"/>
  <c r="S120" i="9"/>
  <c r="R120" i="9"/>
  <c r="Q120" i="9"/>
  <c r="P120" i="9"/>
  <c r="S119" i="9"/>
  <c r="R119" i="9"/>
  <c r="Q119" i="9"/>
  <c r="P119" i="9"/>
  <c r="O119" i="9"/>
  <c r="S118" i="9"/>
  <c r="R118" i="9"/>
  <c r="Q118" i="9"/>
  <c r="P118" i="9"/>
  <c r="O118" i="9"/>
  <c r="S117" i="9"/>
  <c r="R117" i="9"/>
  <c r="Q117" i="9"/>
  <c r="P117" i="9"/>
  <c r="O117" i="9"/>
  <c r="S116" i="9"/>
  <c r="R116" i="9"/>
  <c r="Q116" i="9"/>
  <c r="P116" i="9"/>
  <c r="O116" i="9"/>
  <c r="R115" i="9"/>
  <c r="Q115" i="9"/>
  <c r="P115" i="9"/>
  <c r="O115" i="9"/>
  <c r="N114" i="9"/>
  <c r="M114" i="9"/>
  <c r="L114" i="9"/>
  <c r="K114" i="9"/>
  <c r="J114" i="9"/>
  <c r="I114" i="9"/>
  <c r="H114" i="9"/>
  <c r="G114" i="9"/>
  <c r="F114" i="9"/>
  <c r="S113" i="9"/>
  <c r="R113" i="9"/>
  <c r="Q113" i="9"/>
  <c r="P113" i="9"/>
  <c r="S112" i="9"/>
  <c r="R112" i="9"/>
  <c r="Q112" i="9"/>
  <c r="P112" i="9"/>
  <c r="O112" i="9"/>
  <c r="S111" i="9"/>
  <c r="R111" i="9"/>
  <c r="Q111" i="9"/>
  <c r="P111" i="9"/>
  <c r="O111" i="9"/>
  <c r="S110" i="9"/>
  <c r="R110" i="9"/>
  <c r="Q110" i="9"/>
  <c r="P110" i="9"/>
  <c r="O110" i="9"/>
  <c r="U109" i="9"/>
  <c r="T109" i="9"/>
  <c r="N109" i="9"/>
  <c r="M109" i="9"/>
  <c r="L109" i="9"/>
  <c r="K109" i="9"/>
  <c r="J109" i="9"/>
  <c r="H109" i="9"/>
  <c r="H104" i="9" s="1"/>
  <c r="G109" i="9"/>
  <c r="F109" i="9"/>
  <c r="S106" i="9"/>
  <c r="R106" i="9"/>
  <c r="Q106" i="9"/>
  <c r="P106" i="9"/>
  <c r="S105" i="9"/>
  <c r="R105" i="9"/>
  <c r="Q105" i="9"/>
  <c r="P105" i="9"/>
  <c r="S103" i="9"/>
  <c r="R103" i="9"/>
  <c r="Q103" i="9"/>
  <c r="P103" i="9"/>
  <c r="S101" i="9"/>
  <c r="R101" i="9"/>
  <c r="Q101" i="9"/>
  <c r="P101" i="9"/>
  <c r="O101" i="9"/>
  <c r="S99" i="9"/>
  <c r="R99" i="9"/>
  <c r="Q99" i="9"/>
  <c r="P99" i="9"/>
  <c r="O99" i="9"/>
  <c r="S98" i="9"/>
  <c r="R98" i="9"/>
  <c r="Q98" i="9"/>
  <c r="P98" i="9"/>
  <c r="O98" i="9"/>
  <c r="U97" i="9"/>
  <c r="T97" i="9"/>
  <c r="N97" i="9"/>
  <c r="M97" i="9"/>
  <c r="L97" i="9"/>
  <c r="K97" i="9"/>
  <c r="J97" i="9"/>
  <c r="I97" i="9"/>
  <c r="H97" i="9"/>
  <c r="R97" i="9" s="1"/>
  <c r="G97" i="9"/>
  <c r="Q97" i="9" s="1"/>
  <c r="F97" i="9"/>
  <c r="P97" i="9" s="1"/>
  <c r="S96" i="9"/>
  <c r="R96" i="9"/>
  <c r="Q96" i="9"/>
  <c r="P96" i="9"/>
  <c r="O96" i="9"/>
  <c r="S95" i="9"/>
  <c r="R95" i="9"/>
  <c r="Q95" i="9"/>
  <c r="P95" i="9"/>
  <c r="O95" i="9"/>
  <c r="S94" i="9"/>
  <c r="R94" i="9"/>
  <c r="Q94" i="9"/>
  <c r="P94" i="9"/>
  <c r="O94" i="9"/>
  <c r="S93" i="9"/>
  <c r="R93" i="9"/>
  <c r="Q93" i="9"/>
  <c r="P93" i="9"/>
  <c r="O93" i="9"/>
  <c r="S92" i="9"/>
  <c r="R92" i="9"/>
  <c r="Q92" i="9"/>
  <c r="P92" i="9"/>
  <c r="O92" i="9"/>
  <c r="U91" i="9"/>
  <c r="T91" i="9"/>
  <c r="N91" i="9"/>
  <c r="M91" i="9"/>
  <c r="L91" i="9"/>
  <c r="K91" i="9"/>
  <c r="J91" i="9"/>
  <c r="S91" i="9" s="1"/>
  <c r="I91" i="9"/>
  <c r="H91" i="9"/>
  <c r="R91" i="9" s="1"/>
  <c r="G91" i="9"/>
  <c r="Q91" i="9" s="1"/>
  <c r="F91" i="9"/>
  <c r="P91" i="9" s="1"/>
  <c r="S90" i="9"/>
  <c r="R90" i="9"/>
  <c r="Q90" i="9"/>
  <c r="P90" i="9"/>
  <c r="O90" i="9"/>
  <c r="S89" i="9"/>
  <c r="R89" i="9"/>
  <c r="Q89" i="9"/>
  <c r="P89" i="9"/>
  <c r="O89" i="9"/>
  <c r="O88" i="9"/>
  <c r="S87" i="9"/>
  <c r="R87" i="9"/>
  <c r="Q87" i="9"/>
  <c r="P87" i="9"/>
  <c r="O87" i="9"/>
  <c r="S86" i="9"/>
  <c r="R86" i="9"/>
  <c r="Q86" i="9"/>
  <c r="P86" i="9"/>
  <c r="O86" i="9"/>
  <c r="S85" i="9"/>
  <c r="R85" i="9"/>
  <c r="Q85" i="9"/>
  <c r="P85" i="9"/>
  <c r="O85" i="9"/>
  <c r="U84" i="9"/>
  <c r="T84" i="9"/>
  <c r="N84" i="9"/>
  <c r="M84" i="9"/>
  <c r="L84" i="9"/>
  <c r="K84" i="9"/>
  <c r="J84" i="9"/>
  <c r="I84" i="9"/>
  <c r="H84" i="9"/>
  <c r="R84" i="9" s="1"/>
  <c r="G84" i="9"/>
  <c r="Q84" i="9" s="1"/>
  <c r="F84" i="9"/>
  <c r="P84" i="9" s="1"/>
  <c r="S83" i="9"/>
  <c r="R83" i="9"/>
  <c r="Q83" i="9"/>
  <c r="P83" i="9"/>
  <c r="O83" i="9"/>
  <c r="S82" i="9"/>
  <c r="R82" i="9"/>
  <c r="Q82" i="9"/>
  <c r="P82" i="9"/>
  <c r="O82" i="9"/>
  <c r="S81" i="9"/>
  <c r="R81" i="9"/>
  <c r="Q81" i="9"/>
  <c r="P81" i="9"/>
  <c r="O81" i="9"/>
  <c r="S80" i="9"/>
  <c r="R80" i="9"/>
  <c r="Q80" i="9"/>
  <c r="P80" i="9"/>
  <c r="O80" i="9"/>
  <c r="S79" i="9"/>
  <c r="R79" i="9"/>
  <c r="Q79" i="9"/>
  <c r="P79" i="9"/>
  <c r="O79" i="9"/>
  <c r="U78" i="9"/>
  <c r="U77" i="9" s="1"/>
  <c r="T78" i="9"/>
  <c r="T77" i="9" s="1"/>
  <c r="N78" i="9"/>
  <c r="N77" i="9" s="1"/>
  <c r="M78" i="9"/>
  <c r="M77" i="9" s="1"/>
  <c r="L78" i="9"/>
  <c r="L77" i="9" s="1"/>
  <c r="K78" i="9"/>
  <c r="K77" i="9" s="1"/>
  <c r="J78" i="9"/>
  <c r="I77" i="9"/>
  <c r="R78" i="9"/>
  <c r="G78" i="9"/>
  <c r="Q78" i="9" s="1"/>
  <c r="S76" i="9"/>
  <c r="R76" i="9"/>
  <c r="Q76" i="9"/>
  <c r="P76" i="9"/>
  <c r="O76" i="9"/>
  <c r="S75" i="9"/>
  <c r="R75" i="9"/>
  <c r="Q75" i="9"/>
  <c r="P75" i="9"/>
  <c r="O75" i="9"/>
  <c r="S74" i="9"/>
  <c r="R74" i="9"/>
  <c r="Q74" i="9"/>
  <c r="P74" i="9"/>
  <c r="O74" i="9"/>
  <c r="S73" i="9"/>
  <c r="R73" i="9"/>
  <c r="Q73" i="9"/>
  <c r="P73" i="9"/>
  <c r="O73" i="9"/>
  <c r="U72" i="9"/>
  <c r="T72" i="9"/>
  <c r="N72" i="9"/>
  <c r="M72" i="9"/>
  <c r="L72" i="9"/>
  <c r="K72" i="9"/>
  <c r="J72" i="9"/>
  <c r="I72" i="9"/>
  <c r="H72" i="9"/>
  <c r="R72" i="9" s="1"/>
  <c r="G72" i="9"/>
  <c r="Q72" i="9" s="1"/>
  <c r="F72" i="9"/>
  <c r="P72" i="9" s="1"/>
  <c r="S71" i="9"/>
  <c r="R71" i="9"/>
  <c r="Q71" i="9"/>
  <c r="P71" i="9"/>
  <c r="O71" i="9"/>
  <c r="S69" i="9"/>
  <c r="R69" i="9"/>
  <c r="Q69" i="9"/>
  <c r="P69" i="9"/>
  <c r="O69" i="9"/>
  <c r="S68" i="9"/>
  <c r="R68" i="9"/>
  <c r="Q68" i="9"/>
  <c r="P68" i="9"/>
  <c r="O68" i="9"/>
  <c r="S67" i="9"/>
  <c r="R67" i="9"/>
  <c r="Q67" i="9"/>
  <c r="P67" i="9"/>
  <c r="O67" i="9"/>
  <c r="U66" i="9"/>
  <c r="T66" i="9"/>
  <c r="N66" i="9"/>
  <c r="M66" i="9"/>
  <c r="L66" i="9"/>
  <c r="K66" i="9"/>
  <c r="J66" i="9"/>
  <c r="I66" i="9"/>
  <c r="H66" i="9"/>
  <c r="H13" i="9" s="1"/>
  <c r="G66" i="9"/>
  <c r="Q66" i="9" s="1"/>
  <c r="F66" i="9"/>
  <c r="P66" i="9" s="1"/>
  <c r="S65" i="9"/>
  <c r="R65" i="9"/>
  <c r="Q65" i="9"/>
  <c r="P65" i="9"/>
  <c r="O65" i="9"/>
  <c r="S64" i="9"/>
  <c r="R64" i="9"/>
  <c r="Q64" i="9"/>
  <c r="P64" i="9"/>
  <c r="O64" i="9"/>
  <c r="S63" i="9"/>
  <c r="R63" i="9"/>
  <c r="Q63" i="9"/>
  <c r="P63" i="9"/>
  <c r="O63" i="9"/>
  <c r="S62" i="9"/>
  <c r="R62" i="9"/>
  <c r="Q62" i="9"/>
  <c r="P62" i="9"/>
  <c r="O62" i="9"/>
  <c r="U61" i="9"/>
  <c r="T61" i="9"/>
  <c r="N61" i="9"/>
  <c r="M61" i="9"/>
  <c r="L61" i="9"/>
  <c r="K61" i="9"/>
  <c r="J61" i="9"/>
  <c r="S61" i="9" s="1"/>
  <c r="I61" i="9"/>
  <c r="H61" i="9"/>
  <c r="R61" i="9" s="1"/>
  <c r="G61" i="9"/>
  <c r="Q61" i="9" s="1"/>
  <c r="F61" i="9"/>
  <c r="P61" i="9" s="1"/>
  <c r="S60" i="9"/>
  <c r="R60" i="9"/>
  <c r="Q60" i="9"/>
  <c r="P60" i="9"/>
  <c r="O60" i="9"/>
  <c r="S59" i="9"/>
  <c r="R59" i="9"/>
  <c r="Q59" i="9"/>
  <c r="P59" i="9"/>
  <c r="O59" i="9"/>
  <c r="U58" i="9"/>
  <c r="T58" i="9"/>
  <c r="N58" i="9"/>
  <c r="M58" i="9"/>
  <c r="L58" i="9"/>
  <c r="R58" i="9" s="1"/>
  <c r="K58" i="9"/>
  <c r="J58" i="9"/>
  <c r="I58" i="9"/>
  <c r="G58" i="9"/>
  <c r="F58" i="9"/>
  <c r="S57" i="9"/>
  <c r="R57" i="9"/>
  <c r="Q57" i="9"/>
  <c r="P57" i="9"/>
  <c r="O57" i="9"/>
  <c r="S56" i="9"/>
  <c r="R56" i="9"/>
  <c r="Q56" i="9"/>
  <c r="P56" i="9"/>
  <c r="O56" i="9"/>
  <c r="S55" i="9"/>
  <c r="R55" i="9"/>
  <c r="Q55" i="9"/>
  <c r="P55" i="9"/>
  <c r="O55" i="9"/>
  <c r="U54" i="9"/>
  <c r="T54" i="9"/>
  <c r="N54" i="9"/>
  <c r="M54" i="9"/>
  <c r="L54" i="9"/>
  <c r="R54" i="9" s="1"/>
  <c r="K54" i="9"/>
  <c r="J54" i="9"/>
  <c r="I54" i="9"/>
  <c r="G54" i="9"/>
  <c r="F54" i="9"/>
  <c r="S53" i="9"/>
  <c r="R53" i="9"/>
  <c r="Q53" i="9"/>
  <c r="P53" i="9"/>
  <c r="O53" i="9"/>
  <c r="S52" i="9"/>
  <c r="R52" i="9"/>
  <c r="Q52" i="9"/>
  <c r="P52" i="9"/>
  <c r="O52" i="9"/>
  <c r="S51" i="9"/>
  <c r="R51" i="9"/>
  <c r="Q51" i="9"/>
  <c r="P51" i="9"/>
  <c r="O51" i="9"/>
  <c r="S50" i="9"/>
  <c r="R50" i="9"/>
  <c r="Q50" i="9"/>
  <c r="P50" i="9"/>
  <c r="O50" i="9"/>
  <c r="S49" i="9"/>
  <c r="R49" i="9"/>
  <c r="Q49" i="9"/>
  <c r="P49" i="9"/>
  <c r="O49" i="9"/>
  <c r="S48" i="9"/>
  <c r="R48" i="9"/>
  <c r="Q48" i="9"/>
  <c r="P48" i="9"/>
  <c r="O48" i="9"/>
  <c r="U47" i="9"/>
  <c r="T47" i="9"/>
  <c r="N47" i="9"/>
  <c r="M47" i="9"/>
  <c r="L47" i="9"/>
  <c r="Q47" i="9" s="1"/>
  <c r="K47" i="9"/>
  <c r="J47" i="9"/>
  <c r="I47" i="9"/>
  <c r="F47" i="9"/>
  <c r="S46" i="9"/>
  <c r="R46" i="9"/>
  <c r="Q46" i="9"/>
  <c r="P46" i="9"/>
  <c r="O46" i="9"/>
  <c r="S45" i="9"/>
  <c r="R45" i="9"/>
  <c r="Q45" i="9"/>
  <c r="P45" i="9"/>
  <c r="O45" i="9"/>
  <c r="S44" i="9"/>
  <c r="R44" i="9"/>
  <c r="Q44" i="9"/>
  <c r="P44" i="9"/>
  <c r="O44" i="9"/>
  <c r="S43" i="9"/>
  <c r="Q43" i="9"/>
  <c r="P43" i="9"/>
  <c r="O43" i="9"/>
  <c r="S42" i="9"/>
  <c r="R42" i="9"/>
  <c r="Q42" i="9"/>
  <c r="P42" i="9"/>
  <c r="O42" i="9"/>
  <c r="S41" i="9"/>
  <c r="R41" i="9"/>
  <c r="Q41" i="9"/>
  <c r="P41" i="9"/>
  <c r="O41" i="9"/>
  <c r="U40" i="9"/>
  <c r="T40" i="9"/>
  <c r="N40" i="9"/>
  <c r="M40" i="9"/>
  <c r="L40" i="9"/>
  <c r="Q40" i="9" s="1"/>
  <c r="K40" i="9"/>
  <c r="J40" i="9"/>
  <c r="S40" i="9" s="1"/>
  <c r="I40" i="9"/>
  <c r="F40" i="9"/>
  <c r="S39" i="9"/>
  <c r="R39" i="9"/>
  <c r="Q39" i="9"/>
  <c r="P39" i="9"/>
  <c r="O39" i="9"/>
  <c r="S38" i="9"/>
  <c r="R38" i="9"/>
  <c r="Q38" i="9"/>
  <c r="P38" i="9"/>
  <c r="O38" i="9"/>
  <c r="S37" i="9"/>
  <c r="R37" i="9"/>
  <c r="Q37" i="9"/>
  <c r="P37" i="9"/>
  <c r="O37" i="9"/>
  <c r="S36" i="9"/>
  <c r="R36" i="9"/>
  <c r="Q36" i="9"/>
  <c r="P36" i="9"/>
  <c r="O36" i="9"/>
  <c r="S35" i="9"/>
  <c r="R35" i="9"/>
  <c r="Q35" i="9"/>
  <c r="P35" i="9"/>
  <c r="O35" i="9"/>
  <c r="U34" i="9"/>
  <c r="T34" i="9"/>
  <c r="N34" i="9"/>
  <c r="M34" i="9"/>
  <c r="L34" i="9"/>
  <c r="R34" i="9" s="1"/>
  <c r="K34" i="9"/>
  <c r="J34" i="9"/>
  <c r="G34" i="9"/>
  <c r="F34" i="9"/>
  <c r="S32" i="9"/>
  <c r="R32" i="9"/>
  <c r="Q32" i="9"/>
  <c r="P32" i="9"/>
  <c r="S30" i="9"/>
  <c r="R30" i="9"/>
  <c r="Q30" i="9"/>
  <c r="P30" i="9"/>
  <c r="S29" i="9"/>
  <c r="R29" i="9"/>
  <c r="Q29" i="9"/>
  <c r="P29" i="9"/>
  <c r="S28" i="9"/>
  <c r="R28" i="9"/>
  <c r="Q28" i="9"/>
  <c r="P28" i="9"/>
  <c r="O28" i="9"/>
  <c r="S27" i="9"/>
  <c r="R27" i="9"/>
  <c r="Q27" i="9"/>
  <c r="P27" i="9"/>
  <c r="O27" i="9"/>
  <c r="S25" i="9"/>
  <c r="R25" i="9"/>
  <c r="Q25" i="9"/>
  <c r="P25" i="9"/>
  <c r="O25" i="9"/>
  <c r="S24" i="9"/>
  <c r="R24" i="9"/>
  <c r="Q24" i="9"/>
  <c r="P24" i="9"/>
  <c r="U23" i="9"/>
  <c r="N23" i="9"/>
  <c r="M23" i="9"/>
  <c r="L23" i="9"/>
  <c r="K23" i="9"/>
  <c r="J23" i="9"/>
  <c r="I23" i="9"/>
  <c r="H23" i="9"/>
  <c r="F23" i="9"/>
  <c r="S22" i="9"/>
  <c r="R22" i="9"/>
  <c r="Q22" i="9"/>
  <c r="P22" i="9"/>
  <c r="O22" i="9"/>
  <c r="S21" i="9"/>
  <c r="R21" i="9"/>
  <c r="Q21" i="9"/>
  <c r="P21" i="9"/>
  <c r="O21" i="9"/>
  <c r="S20" i="9"/>
  <c r="R20" i="9"/>
  <c r="Q20" i="9"/>
  <c r="P20" i="9"/>
  <c r="O20" i="9"/>
  <c r="S19" i="9"/>
  <c r="R19" i="9"/>
  <c r="Q19" i="9"/>
  <c r="P19" i="9"/>
  <c r="O19" i="9"/>
  <c r="U18" i="9"/>
  <c r="N18" i="9"/>
  <c r="M18" i="9"/>
  <c r="K18" i="9"/>
  <c r="J18" i="9"/>
  <c r="I18" i="9"/>
  <c r="G18" i="9"/>
  <c r="F18" i="9"/>
  <c r="S16" i="9"/>
  <c r="R16" i="9"/>
  <c r="Q16" i="9"/>
  <c r="P16" i="9"/>
  <c r="S15" i="9"/>
  <c r="R15" i="9"/>
  <c r="Q15" i="9"/>
  <c r="P15" i="9"/>
  <c r="S14" i="9"/>
  <c r="R14" i="9"/>
  <c r="Q14" i="9"/>
  <c r="P14" i="9"/>
  <c r="R12" i="9"/>
  <c r="Q12" i="9"/>
  <c r="P12" i="9"/>
  <c r="S5" i="9"/>
  <c r="R5" i="9"/>
  <c r="Q5" i="9"/>
  <c r="P5" i="9"/>
  <c r="G13" i="9" l="1"/>
  <c r="R66" i="9"/>
  <c r="S97" i="9"/>
  <c r="S72" i="9"/>
  <c r="S84" i="9"/>
  <c r="T17" i="9"/>
  <c r="I108" i="9"/>
  <c r="I13" i="9"/>
  <c r="F13" i="9"/>
  <c r="F4" i="9" s="1"/>
  <c r="I104" i="9"/>
  <c r="U104" i="9"/>
  <c r="Q58" i="9"/>
  <c r="T104" i="9"/>
  <c r="M108" i="9"/>
  <c r="L108" i="9"/>
  <c r="Q108" i="9" s="1"/>
  <c r="U108" i="9"/>
  <c r="K108" i="9"/>
  <c r="T108" i="9"/>
  <c r="Q54" i="9"/>
  <c r="J108" i="9"/>
  <c r="N108" i="9"/>
  <c r="Q34" i="9"/>
  <c r="R40" i="9"/>
  <c r="F17" i="9"/>
  <c r="M17" i="9"/>
  <c r="P58" i="9"/>
  <c r="S157" i="9"/>
  <c r="S131" i="9"/>
  <c r="P47" i="9"/>
  <c r="L104" i="9"/>
  <c r="M104" i="9"/>
  <c r="S188" i="9"/>
  <c r="U17" i="9"/>
  <c r="P78" i="9"/>
  <c r="G104" i="9"/>
  <c r="K104" i="9"/>
  <c r="L17" i="9"/>
  <c r="P54" i="9"/>
  <c r="F104" i="9"/>
  <c r="J104" i="9"/>
  <c r="N104" i="9"/>
  <c r="T13" i="9"/>
  <c r="G77" i="9"/>
  <c r="Q77" i="9" s="1"/>
  <c r="I17" i="9"/>
  <c r="S78" i="9"/>
  <c r="S66" i="9"/>
  <c r="P40" i="9"/>
  <c r="P34" i="9"/>
  <c r="S54" i="9"/>
  <c r="S152" i="9"/>
  <c r="R131" i="9"/>
  <c r="P131" i="9"/>
  <c r="F108" i="9"/>
  <c r="H17" i="9"/>
  <c r="H11" i="9" s="1"/>
  <c r="S149" i="9"/>
  <c r="S145" i="9"/>
  <c r="S138" i="9"/>
  <c r="S125" i="9"/>
  <c r="S175" i="9"/>
  <c r="S169" i="9"/>
  <c r="S163" i="9"/>
  <c r="J17" i="9"/>
  <c r="N17" i="9"/>
  <c r="K17" i="9"/>
  <c r="S58" i="9"/>
  <c r="S47" i="9"/>
  <c r="S34" i="9"/>
  <c r="Q114" i="9"/>
  <c r="O182" i="9"/>
  <c r="O188" i="9"/>
  <c r="S168" i="9"/>
  <c r="O145" i="9"/>
  <c r="J77" i="9"/>
  <c r="S77" i="9" s="1"/>
  <c r="S23" i="9"/>
  <c r="F168" i="9"/>
  <c r="P168" i="9" s="1"/>
  <c r="O78" i="9"/>
  <c r="O77" i="9" s="1"/>
  <c r="O91" i="9"/>
  <c r="Q169" i="9"/>
  <c r="G168" i="9"/>
  <c r="Q168" i="9" s="1"/>
  <c r="O125" i="9"/>
  <c r="R169" i="9"/>
  <c r="H168" i="9"/>
  <c r="R168" i="9" s="1"/>
  <c r="O47" i="9"/>
  <c r="P77" i="9"/>
  <c r="M13" i="9"/>
  <c r="O40" i="9"/>
  <c r="O18" i="9"/>
  <c r="O34" i="9"/>
  <c r="O58" i="9"/>
  <c r="H77" i="9"/>
  <c r="R77" i="9" s="1"/>
  <c r="O97" i="9"/>
  <c r="O149" i="9"/>
  <c r="P18" i="9"/>
  <c r="S18" i="9"/>
  <c r="J13" i="9"/>
  <c r="N13" i="9"/>
  <c r="U13" i="9"/>
  <c r="O72" i="9"/>
  <c r="S109" i="9"/>
  <c r="R114" i="9"/>
  <c r="Q18" i="9"/>
  <c r="K13" i="9"/>
  <c r="P23" i="9"/>
  <c r="O54" i="9"/>
  <c r="O84" i="9"/>
  <c r="P109" i="9"/>
  <c r="S114" i="9"/>
  <c r="O169" i="9"/>
  <c r="O168" i="9" s="1"/>
  <c r="L13" i="9"/>
  <c r="R18" i="9"/>
  <c r="Q23" i="9"/>
  <c r="R23" i="9"/>
  <c r="O23" i="9"/>
  <c r="O61" i="9"/>
  <c r="R109" i="9"/>
  <c r="Q109" i="9"/>
  <c r="P114" i="9"/>
  <c r="O114" i="9"/>
  <c r="O131" i="9"/>
  <c r="O152" i="9"/>
  <c r="O157" i="9"/>
  <c r="Q145" i="9"/>
  <c r="O66" i="9"/>
  <c r="O109" i="9"/>
  <c r="Q131" i="9"/>
  <c r="O138" i="9"/>
  <c r="O163" i="9"/>
  <c r="O175" i="9"/>
  <c r="R47" i="9"/>
  <c r="S13" i="9" l="1"/>
  <c r="T11" i="9"/>
  <c r="I4" i="9"/>
  <c r="M6" i="9"/>
  <c r="P108" i="9"/>
  <c r="R108" i="9"/>
  <c r="S17" i="9"/>
  <c r="M11" i="9"/>
  <c r="M102" i="9"/>
  <c r="U6" i="9"/>
  <c r="U102" i="9"/>
  <c r="I6" i="9"/>
  <c r="K6" i="9"/>
  <c r="S108" i="9"/>
  <c r="T6" i="9"/>
  <c r="N6" i="9"/>
  <c r="P17" i="9"/>
  <c r="Q13" i="9"/>
  <c r="Q17" i="9"/>
  <c r="L6" i="9"/>
  <c r="O104" i="9"/>
  <c r="T4" i="9"/>
  <c r="I11" i="9"/>
  <c r="N11" i="9"/>
  <c r="P13" i="9"/>
  <c r="O108" i="9"/>
  <c r="K4" i="9"/>
  <c r="O17" i="9"/>
  <c r="K11" i="9"/>
  <c r="M4" i="9"/>
  <c r="N102" i="9"/>
  <c r="K102" i="9"/>
  <c r="T102" i="9"/>
  <c r="O13" i="9"/>
  <c r="I102" i="9"/>
  <c r="F11" i="9"/>
  <c r="L102" i="9"/>
  <c r="N4" i="9"/>
  <c r="G11" i="9"/>
  <c r="H102" i="9"/>
  <c r="H10" i="9" s="1"/>
  <c r="R104" i="9"/>
  <c r="S104" i="9"/>
  <c r="J102" i="9"/>
  <c r="F102" i="9"/>
  <c r="P104" i="9"/>
  <c r="L11" i="9"/>
  <c r="L4" i="9"/>
  <c r="G102" i="9"/>
  <c r="Q104" i="9"/>
  <c r="G4" i="9"/>
  <c r="H4" i="9"/>
  <c r="R13" i="9"/>
  <c r="G6" i="9"/>
  <c r="U11" i="9"/>
  <c r="U4" i="9"/>
  <c r="J6" i="9"/>
  <c r="H6" i="9"/>
  <c r="R17" i="9"/>
  <c r="F6" i="9"/>
  <c r="J11" i="9"/>
  <c r="J4" i="9"/>
  <c r="S11" i="9" l="1"/>
  <c r="T10" i="9"/>
  <c r="I10" i="9"/>
  <c r="Q102" i="9"/>
  <c r="M10" i="9"/>
  <c r="U10" i="9"/>
  <c r="Q4" i="9"/>
  <c r="Q6" i="9"/>
  <c r="Q11" i="9"/>
  <c r="P6" i="9"/>
  <c r="R6" i="9"/>
  <c r="S6" i="9"/>
  <c r="R102" i="9"/>
  <c r="R4" i="9"/>
  <c r="N10" i="9"/>
  <c r="P4" i="9"/>
  <c r="P11" i="9"/>
  <c r="O6" i="9"/>
  <c r="S102" i="9"/>
  <c r="O11" i="9"/>
  <c r="K10" i="9"/>
  <c r="S4" i="9"/>
  <c r="L10" i="9"/>
  <c r="O102" i="9"/>
  <c r="F10" i="9"/>
  <c r="P102" i="9"/>
  <c r="J10" i="9"/>
  <c r="R11" i="9"/>
  <c r="G10" i="9"/>
  <c r="O4" i="9"/>
  <c r="Q10" i="9" l="1"/>
  <c r="R10" i="9"/>
  <c r="P10" i="9"/>
  <c r="O10" i="9"/>
  <c r="S10" i="9"/>
</calcChain>
</file>

<file path=xl/sharedStrings.xml><?xml version="1.0" encoding="utf-8"?>
<sst xmlns="http://schemas.openxmlformats.org/spreadsheetml/2006/main" count="273" uniqueCount="112">
  <si>
    <t/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</si>
  <si>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</si>
  <si>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</si>
  <si>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</si>
  <si>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</si>
  <si>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</si>
  <si>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</si>
  <si>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</si>
  <si>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</si>
  <si>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</si>
  <si>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</si>
  <si>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</si>
  <si>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</si>
  <si>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</si>
  <si>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</si>
  <si>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</si>
  <si>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</si>
  <si>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</si>
  <si>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</si>
  <si>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</si>
  <si>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현년도</t>
  </si>
  <si>
    <t>현행세목</t>
  </si>
  <si>
    <t>취득세</t>
  </si>
  <si>
    <t>소    계</t>
  </si>
  <si>
    <t>부동산</t>
  </si>
  <si>
    <t>자동차</t>
  </si>
  <si>
    <t>건설기계</t>
  </si>
  <si>
    <t>기타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</si>
  <si>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</si>
  <si>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</si>
  <si>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</si>
  <si>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</si>
  <si>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</si>
  <si>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</si>
  <si>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</si>
  <si>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종업원분</t>
  </si>
  <si>
    <t>지방소득세</t>
  </si>
  <si>
    <t>종합소득세분</t>
  </si>
  <si>
    <t>양도소득세분</t>
  </si>
  <si>
    <t>법인세분</t>
  </si>
  <si>
    <t>특별징수분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</si>
  <si>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</si>
  <si>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</si>
  <si>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</si>
  <si>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</si>
  <si>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</si>
  <si>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</si>
  <si>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</si>
  <si>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</si>
  <si>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</si>
  <si>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징수촉탁</t>
  </si>
  <si>
    <t>지역자원시설세</t>
  </si>
  <si>
    <t>지방교육세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</si>
  <si>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</si>
  <si>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</si>
  <si>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</si>
  <si>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</si>
  <si>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</si>
  <si>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</si>
  <si>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</si>
  <si>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</si>
  <si>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</si>
  <si>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구)재산세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</si>
  <si>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</si>
  <si>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</si>
  <si>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</si>
  <si>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</si>
  <si>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</si>
  <si>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</si>
  <si>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</si>
  <si>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>총합계</t>
    <phoneticPr fontId="1" type="noConversion"/>
  </si>
  <si>
    <t>현년도</t>
    <phoneticPr fontId="1" type="noConversion"/>
  </si>
  <si>
    <t>계</t>
    <phoneticPr fontId="1" type="noConversion"/>
  </si>
  <si>
    <t>특별시세</t>
    <phoneticPr fontId="1" type="noConversion"/>
  </si>
  <si>
    <t>광역시세</t>
    <phoneticPr fontId="1" type="noConversion"/>
  </si>
  <si>
    <t>도세</t>
    <phoneticPr fontId="1" type="noConversion"/>
  </si>
  <si>
    <t>시세</t>
    <phoneticPr fontId="1" type="noConversion"/>
  </si>
  <si>
    <t>군세</t>
    <phoneticPr fontId="1" type="noConversion"/>
  </si>
  <si>
    <t>구세</t>
    <phoneticPr fontId="1" type="noConversion"/>
  </si>
  <si>
    <t>기타(선박,항공기,이륜차등)</t>
    <phoneticPr fontId="1" type="noConversion"/>
  </si>
  <si>
    <t>소계</t>
    <phoneticPr fontId="1" type="noConversion"/>
  </si>
  <si>
    <t>균등분</t>
    <phoneticPr fontId="1" type="noConversion"/>
  </si>
  <si>
    <t>개인분</t>
    <phoneticPr fontId="1" type="noConversion"/>
  </si>
  <si>
    <t>개인사업자</t>
    <phoneticPr fontId="1" type="noConversion"/>
  </si>
  <si>
    <t>법인</t>
    <phoneticPr fontId="1" type="noConversion"/>
  </si>
  <si>
    <t>주행분</t>
    <phoneticPr fontId="1" type="noConversion"/>
  </si>
  <si>
    <t>소방분</t>
    <phoneticPr fontId="1" type="noConversion"/>
  </si>
  <si>
    <t>특정자원분</t>
    <phoneticPr fontId="1" type="noConversion"/>
  </si>
  <si>
    <t>특정시설분</t>
    <phoneticPr fontId="1" type="noConversion"/>
  </si>
  <si>
    <t>대표세목</t>
    <phoneticPr fontId="1" type="noConversion"/>
  </si>
  <si>
    <t>구)지역자원시설세</t>
    <phoneticPr fontId="1" type="noConversion"/>
  </si>
  <si>
    <t>특정부동산분</t>
    <phoneticPr fontId="1" type="noConversion"/>
  </si>
  <si>
    <t>구)주민세</t>
    <phoneticPr fontId="1" type="noConversion"/>
  </si>
  <si>
    <t>개인</t>
    <phoneticPr fontId="1" type="noConversion"/>
  </si>
  <si>
    <t>재산분</t>
    <phoneticPr fontId="1" type="noConversion"/>
  </si>
  <si>
    <t>구)지방소득세</t>
    <phoneticPr fontId="1" type="noConversion"/>
  </si>
  <si>
    <t>과년도</t>
    <phoneticPr fontId="1" type="noConversion"/>
  </si>
  <si>
    <t>시세합</t>
    <phoneticPr fontId="1" type="noConversion"/>
  </si>
  <si>
    <t>구세합</t>
    <phoneticPr fontId="1" type="noConversion"/>
  </si>
  <si>
    <t>군세합</t>
    <phoneticPr fontId="1" type="noConversion"/>
  </si>
  <si>
    <t>총계</t>
    <phoneticPr fontId="1" type="noConversion"/>
  </si>
  <si>
    <t>&lt;서구&gt;</t>
    <phoneticPr fontId="1" type="noConversion"/>
  </si>
  <si>
    <t>(단위:원,%)</t>
    <phoneticPr fontId="1" type="noConversion"/>
  </si>
  <si>
    <t>과년도</t>
    <phoneticPr fontId="1" type="noConversion"/>
  </si>
  <si>
    <t>사업소분</t>
    <phoneticPr fontId="1" type="noConversion"/>
  </si>
  <si>
    <t>종업원분</t>
    <phoneticPr fontId="1" type="noConversion"/>
  </si>
  <si>
    <t>소계</t>
    <phoneticPr fontId="1" type="noConversion"/>
  </si>
  <si>
    <t>종합토지세</t>
    <phoneticPr fontId="1" type="noConversion"/>
  </si>
  <si>
    <t>소계</t>
    <phoneticPr fontId="1" type="noConversion"/>
  </si>
  <si>
    <t>정리보류액 등</t>
    <phoneticPr fontId="1" type="noConversion"/>
  </si>
  <si>
    <t>재산분</t>
    <phoneticPr fontId="1" type="noConversion"/>
  </si>
  <si>
    <t>2024년 12월분 지방세 징수월보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</si>
</sst>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08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1" borderId="0" applyNumberFormat="0" applyBorder="0" applyAlignment="0" applyProtection="0"/>
    <xf numFmtId="0" fontId="27" fillId="0" borderId="0">
      <alignment horizontal="left"/>
    </xf>
    <xf numFmtId="0" fontId="28" fillId="0" borderId="25" applyNumberFormat="0" applyAlignment="0" applyProtection="0">
      <alignment horizontal="left" vertical="center"/>
    </xf>
    <xf numFmtId="0" fontId="28" fillId="0" borderId="26">
      <alignment horizontal="left" vertical="center"/>
    </xf>
    <xf numFmtId="10" fontId="26" fillId="11" borderId="12" applyNumberFormat="0" applyBorder="0" applyAlignment="0" applyProtection="0"/>
    <xf numFmtId="0" fontId="29" fillId="0" borderId="27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0" borderId="0"/>
  </cellStyleXfs>
  <cellXfs count="164">
    <xf numFmtId="0" fontId="0" fillId="0" borderId="0" xfId="0">
      <alignment vertical="center"/>
    </xf>
    <xf numFmtId="0" fontId="3" fillId="0" borderId="0" xfId="0" applyFont="1">
      <alignment vertical="center"/>
    </xf>
    <xf numFmtId="49" fontId="4" fillId="0" borderId="6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3" fillId="3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2" fillId="9" borderId="12" xfId="0" applyNumberFormat="1" applyFont="1" applyFill="1" applyBorder="1" applyAlignment="1">
      <alignment horizontal="center" vertical="center" wrapText="1"/>
    </xf>
    <xf numFmtId="49" fontId="2" fillId="8" borderId="12" xfId="0" applyNumberFormat="1" applyFont="1" applyFill="1" applyBorder="1" applyAlignment="1">
      <alignment horizontal="center" vertical="center" wrapText="1"/>
    </xf>
    <xf numFmtId="49" fontId="10" fillId="3" borderId="15" xfId="0" applyNumberFormat="1" applyFont="1" applyFill="1" applyBorder="1" applyAlignment="1">
      <alignment horizontal="center" vertical="center" wrapText="1"/>
    </xf>
    <xf numFmtId="49" fontId="10" fillId="9" borderId="18" xfId="0" applyNumberFormat="1" applyFont="1" applyFill="1" applyBorder="1" applyAlignment="1">
      <alignment horizontal="center" vertical="center" wrapText="1"/>
    </xf>
    <xf numFmtId="49" fontId="10" fillId="8" borderId="19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8" fillId="2" borderId="10" xfId="0" applyNumberFormat="1" applyFont="1" applyFill="1" applyBorder="1" applyAlignment="1">
      <alignment horizontal="center" vertical="center" wrapText="1"/>
    </xf>
    <xf numFmtId="41" fontId="8" fillId="2" borderId="4" xfId="1" applyFont="1" applyFill="1" applyBorder="1" applyAlignment="1">
      <alignment horizontal="center" vertical="center" wrapText="1"/>
    </xf>
    <xf numFmtId="41" fontId="6" fillId="6" borderId="1" xfId="1" applyFont="1" applyFill="1" applyBorder="1" applyAlignment="1">
      <alignment horizontal="center" vertical="center" wrapText="1"/>
    </xf>
    <xf numFmtId="41" fontId="4" fillId="0" borderId="4" xfId="1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4" fillId="9" borderId="1" xfId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center" vertical="center" wrapText="1"/>
    </xf>
    <xf numFmtId="41" fontId="5" fillId="0" borderId="4" xfId="1" applyFont="1" applyBorder="1" applyAlignment="1">
      <alignment horizontal="right" vertical="center" wrapText="1"/>
    </xf>
    <xf numFmtId="41" fontId="4" fillId="9" borderId="4" xfId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41" fontId="6" fillId="6" borderId="4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9" fillId="2" borderId="4" xfId="0" applyNumberFormat="1" applyFont="1" applyFill="1" applyBorder="1" applyAlignment="1">
      <alignment horizontal="center" vertical="center" wrapText="1"/>
    </xf>
    <xf numFmtId="177" fontId="7" fillId="6" borderId="1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3" borderId="4" xfId="0" applyNumberFormat="1" applyFont="1" applyFill="1" applyBorder="1" applyAlignment="1">
      <alignment horizontal="center" vertical="center" wrapText="1"/>
    </xf>
    <xf numFmtId="177" fontId="4" fillId="7" borderId="4" xfId="0" applyNumberFormat="1" applyFont="1" applyFill="1" applyBorder="1" applyAlignment="1">
      <alignment horizontal="center" vertical="center" wrapText="1"/>
    </xf>
    <xf numFmtId="177" fontId="5" fillId="9" borderId="4" xfId="0" applyNumberFormat="1" applyFont="1" applyFill="1" applyBorder="1" applyAlignment="1">
      <alignment horizontal="center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177" fontId="7" fillId="6" borderId="4" xfId="0" applyNumberFormat="1" applyFont="1" applyFill="1" applyBorder="1" applyAlignment="1">
      <alignment horizontal="center" vertical="center" wrapText="1"/>
    </xf>
    <xf numFmtId="176" fontId="10" fillId="0" borderId="16" xfId="0" applyNumberFormat="1" applyFont="1" applyBorder="1" applyAlignment="1">
      <alignment horizontal="center" vertical="center" wrapText="1"/>
    </xf>
    <xf numFmtId="176" fontId="3" fillId="0" borderId="16" xfId="0" applyNumberFormat="1" applyFont="1" applyFill="1" applyBorder="1" applyAlignment="1">
      <alignment horizontal="center" vertical="center" wrapText="1"/>
    </xf>
    <xf numFmtId="176" fontId="10" fillId="0" borderId="17" xfId="0" applyNumberFormat="1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176" fontId="10" fillId="0" borderId="13" xfId="0" applyNumberFormat="1" applyFont="1" applyBorder="1" applyAlignment="1">
      <alignment horizontal="center" vertical="center" wrapText="1"/>
    </xf>
    <xf numFmtId="176" fontId="10" fillId="0" borderId="20" xfId="0" applyNumberFormat="1" applyFont="1" applyBorder="1" applyAlignment="1">
      <alignment horizontal="center" vertical="center" wrapText="1"/>
    </xf>
    <xf numFmtId="176" fontId="3" fillId="0" borderId="14" xfId="0" applyNumberFormat="1" applyFont="1" applyFill="1" applyBorder="1" applyAlignment="1">
      <alignment horizontal="center" vertical="center" wrapText="1"/>
    </xf>
    <xf numFmtId="176" fontId="10" fillId="0" borderId="21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/>
    </xf>
    <xf numFmtId="177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41" fontId="4" fillId="5" borderId="1" xfId="1" applyFont="1" applyFill="1" applyBorder="1" applyAlignment="1">
      <alignment horizontal="right" vertical="center" wrapText="1"/>
    </xf>
    <xf numFmtId="177" fontId="4" fillId="5" borderId="1" xfId="0" applyNumberFormat="1" applyFont="1" applyFill="1" applyBorder="1" applyAlignment="1">
      <alignment horizontal="center" vertical="center" wrapText="1"/>
    </xf>
    <xf numFmtId="49" fontId="4" fillId="5" borderId="10" xfId="0" applyNumberFormat="1" applyFont="1" applyFill="1" applyBorder="1" applyAlignment="1">
      <alignment horizontal="center" vertical="center" wrapText="1"/>
    </xf>
    <xf numFmtId="41" fontId="4" fillId="5" borderId="4" xfId="1" applyFont="1" applyFill="1" applyBorder="1" applyAlignment="1">
      <alignment horizontal="right" vertical="center" wrapText="1"/>
    </xf>
    <xf numFmtId="177" fontId="4" fillId="5" borderId="4" xfId="0" applyNumberFormat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right" vertical="center" wrapText="1"/>
    </xf>
    <xf numFmtId="177" fontId="4" fillId="7" borderId="1" xfId="0" applyNumberFormat="1" applyFont="1" applyFill="1" applyBorder="1" applyAlignment="1">
      <alignment horizontal="center" vertical="center" wrapText="1"/>
    </xf>
    <xf numFmtId="41" fontId="4" fillId="7" borderId="4" xfId="1" applyFont="1" applyFill="1" applyBorder="1" applyAlignment="1">
      <alignment horizontal="right" vertical="center" wrapText="1"/>
    </xf>
    <xf numFmtId="41" fontId="4" fillId="0" borderId="1" xfId="1" applyFont="1" applyBorder="1" applyAlignment="1">
      <alignment horizontal="right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right" vertical="center" wrapText="1"/>
    </xf>
    <xf numFmtId="0" fontId="5" fillId="0" borderId="10" xfId="0" applyFont="1" applyBorder="1" applyAlignment="1">
      <alignment horizontal="center" vertical="center" wrapText="1"/>
    </xf>
    <xf numFmtId="41" fontId="5" fillId="10" borderId="4" xfId="1" applyFont="1" applyFill="1" applyBorder="1" applyAlignment="1">
      <alignment horizontal="right" vertical="center" wrapText="1"/>
    </xf>
    <xf numFmtId="49" fontId="4" fillId="4" borderId="38" xfId="0" applyNumberFormat="1" applyFont="1" applyFill="1" applyBorder="1" applyAlignment="1">
      <alignment horizontal="center" vertical="center" wrapText="1"/>
    </xf>
    <xf numFmtId="49" fontId="8" fillId="2" borderId="39" xfId="0" applyNumberFormat="1" applyFont="1" applyFill="1" applyBorder="1" applyAlignment="1">
      <alignment horizontal="center" vertical="center" wrapText="1"/>
    </xf>
    <xf numFmtId="41" fontId="8" fillId="2" borderId="40" xfId="1" applyFont="1" applyFill="1" applyBorder="1" applyAlignment="1">
      <alignment horizontal="center" vertical="center" wrapText="1"/>
    </xf>
    <xf numFmtId="49" fontId="6" fillId="6" borderId="41" xfId="0" applyNumberFormat="1" applyFont="1" applyFill="1" applyBorder="1" applyAlignment="1">
      <alignment horizontal="center" vertical="center" wrapText="1"/>
    </xf>
    <xf numFmtId="41" fontId="6" fillId="6" borderId="42" xfId="1" applyFont="1" applyFill="1" applyBorder="1" applyAlignment="1">
      <alignment horizontal="center" vertical="center" wrapText="1"/>
    </xf>
    <xf numFmtId="49" fontId="4" fillId="0" borderId="43" xfId="0" applyNumberFormat="1" applyFont="1" applyFill="1" applyBorder="1" applyAlignment="1">
      <alignment horizontal="center" vertical="center" wrapText="1"/>
    </xf>
    <xf numFmtId="41" fontId="4" fillId="0" borderId="40" xfId="1" applyFont="1" applyFill="1" applyBorder="1" applyAlignment="1">
      <alignment horizontal="center" vertical="center" wrapText="1"/>
    </xf>
    <xf numFmtId="41" fontId="4" fillId="3" borderId="42" xfId="1" applyFont="1" applyFill="1" applyBorder="1" applyAlignment="1">
      <alignment horizontal="center" vertical="center" wrapText="1"/>
    </xf>
    <xf numFmtId="41" fontId="4" fillId="9" borderId="40" xfId="1" applyFont="1" applyFill="1" applyBorder="1" applyAlignment="1">
      <alignment horizontal="center" vertical="center" wrapText="1"/>
    </xf>
    <xf numFmtId="41" fontId="4" fillId="7" borderId="42" xfId="1" applyFont="1" applyFill="1" applyBorder="1" applyAlignment="1">
      <alignment horizontal="center" vertical="center" wrapText="1"/>
    </xf>
    <xf numFmtId="49" fontId="5" fillId="0" borderId="44" xfId="0" applyNumberFormat="1" applyFont="1" applyBorder="1" applyAlignment="1">
      <alignment horizontal="left" vertical="center" wrapText="1"/>
    </xf>
    <xf numFmtId="41" fontId="4" fillId="5" borderId="42" xfId="1" applyFont="1" applyFill="1" applyBorder="1" applyAlignment="1">
      <alignment horizontal="right" vertical="center" wrapText="1"/>
    </xf>
    <xf numFmtId="0" fontId="5" fillId="0" borderId="43" xfId="0" applyFont="1" applyBorder="1" applyAlignment="1">
      <alignment horizontal="left" vertical="center" wrapText="1"/>
    </xf>
    <xf numFmtId="41" fontId="5" fillId="0" borderId="40" xfId="1" applyFont="1" applyBorder="1" applyAlignment="1">
      <alignment horizontal="right" vertical="center" wrapText="1"/>
    </xf>
    <xf numFmtId="41" fontId="4" fillId="7" borderId="42" xfId="1" applyFont="1" applyFill="1" applyBorder="1" applyAlignment="1">
      <alignment horizontal="right" vertical="center" wrapText="1"/>
    </xf>
    <xf numFmtId="41" fontId="4" fillId="0" borderId="42" xfId="1" applyFont="1" applyBorder="1" applyAlignment="1">
      <alignment horizontal="right" vertical="center" wrapText="1"/>
    </xf>
    <xf numFmtId="41" fontId="5" fillId="5" borderId="40" xfId="1" applyFont="1" applyFill="1" applyBorder="1" applyAlignment="1">
      <alignment horizontal="right" vertical="center" wrapText="1"/>
    </xf>
    <xf numFmtId="41" fontId="5" fillId="7" borderId="42" xfId="1" applyFont="1" applyFill="1" applyBorder="1" applyAlignment="1">
      <alignment horizontal="right" vertical="center" wrapText="1"/>
    </xf>
    <xf numFmtId="41" fontId="4" fillId="0" borderId="42" xfId="1" applyFont="1" applyFill="1" applyBorder="1" applyAlignment="1">
      <alignment horizontal="right" vertical="center" wrapText="1"/>
    </xf>
    <xf numFmtId="41" fontId="5" fillId="7" borderId="40" xfId="1" applyFont="1" applyFill="1" applyBorder="1" applyAlignment="1">
      <alignment horizontal="right" vertical="center" wrapText="1"/>
    </xf>
    <xf numFmtId="41" fontId="5" fillId="0" borderId="42" xfId="1" applyFont="1" applyBorder="1" applyAlignment="1">
      <alignment horizontal="right" vertical="center" wrapText="1"/>
    </xf>
    <xf numFmtId="41" fontId="6" fillId="6" borderId="40" xfId="1" applyFont="1" applyFill="1" applyBorder="1" applyAlignment="1">
      <alignment horizontal="center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46" xfId="0" applyFont="1" applyBorder="1" applyAlignment="1">
      <alignment horizontal="left" vertical="center" wrapText="1"/>
    </xf>
    <xf numFmtId="41" fontId="4" fillId="7" borderId="46" xfId="1" applyFont="1" applyFill="1" applyBorder="1" applyAlignment="1">
      <alignment horizontal="right" vertical="center" wrapText="1"/>
    </xf>
    <xf numFmtId="177" fontId="4" fillId="7" borderId="46" xfId="0" applyNumberFormat="1" applyFont="1" applyFill="1" applyBorder="1" applyAlignment="1">
      <alignment horizontal="center" vertical="center" wrapText="1"/>
    </xf>
    <xf numFmtId="41" fontId="4" fillId="7" borderId="49" xfId="1" applyFont="1" applyFill="1" applyBorder="1" applyAlignment="1">
      <alignment horizontal="right" vertical="center" wrapText="1"/>
    </xf>
    <xf numFmtId="177" fontId="4" fillId="3" borderId="4" xfId="0" applyNumberFormat="1" applyFont="1" applyFill="1" applyBorder="1" applyAlignment="1">
      <alignment horizontal="center" vertical="center" wrapText="1"/>
    </xf>
    <xf numFmtId="177" fontId="4" fillId="9" borderId="4" xfId="0" applyNumberFormat="1" applyFont="1" applyFill="1" applyBorder="1" applyAlignment="1">
      <alignment horizontal="center" vertical="center" wrapText="1"/>
    </xf>
    <xf numFmtId="41" fontId="3" fillId="0" borderId="0" xfId="0" applyNumberFormat="1" applyFont="1" applyBorder="1">
      <alignment vertical="center"/>
    </xf>
    <xf numFmtId="49" fontId="13" fillId="0" borderId="28" xfId="0" applyNumberFormat="1" applyFont="1" applyBorder="1" applyAlignment="1">
      <alignment horizontal="righ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4" fillId="4" borderId="30" xfId="0" applyNumberFormat="1" applyFont="1" applyFill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4" fillId="4" borderId="33" xfId="0" applyNumberFormat="1" applyFont="1" applyFill="1" applyBorder="1" applyAlignment="1">
      <alignment horizontal="center" vertical="center" wrapText="1"/>
    </xf>
    <xf numFmtId="49" fontId="4" fillId="4" borderId="34" xfId="0" applyNumberFormat="1" applyFont="1" applyFill="1" applyBorder="1" applyAlignment="1">
      <alignment horizontal="center" vertical="center" wrapText="1"/>
    </xf>
    <xf numFmtId="49" fontId="4" fillId="4" borderId="35" xfId="0" applyNumberFormat="1" applyFont="1" applyFill="1" applyBorder="1" applyAlignment="1">
      <alignment horizontal="center" vertical="center" wrapText="1"/>
    </xf>
    <xf numFmtId="49" fontId="4" fillId="4" borderId="36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4" fillId="4" borderId="29" xfId="0" applyNumberFormat="1" applyFont="1" applyFill="1" applyBorder="1" applyAlignment="1">
      <alignment horizontal="center" vertical="center" wrapText="1"/>
    </xf>
    <xf numFmtId="49" fontId="4" fillId="4" borderId="37" xfId="0" applyNumberFormat="1" applyFont="1" applyFill="1" applyBorder="1" applyAlignment="1">
      <alignment horizontal="center" vertical="center" wrapText="1"/>
    </xf>
    <xf numFmtId="49" fontId="4" fillId="4" borderId="31" xfId="0" applyNumberFormat="1" applyFont="1" applyFill="1" applyBorder="1" applyAlignment="1">
      <alignment horizontal="center" vertical="center" wrapText="1"/>
    </xf>
    <xf numFmtId="49" fontId="4" fillId="4" borderId="23" xfId="0" applyNumberFormat="1" applyFont="1" applyFill="1" applyBorder="1" applyAlignment="1">
      <alignment horizontal="center" vertical="center" wrapText="1"/>
    </xf>
    <xf numFmtId="49" fontId="4" fillId="4" borderId="32" xfId="0" applyNumberFormat="1" applyFont="1" applyFill="1" applyBorder="1" applyAlignment="1">
      <alignment horizontal="center" vertical="center" wrapText="1"/>
    </xf>
    <xf numFmtId="49" fontId="4" fillId="4" borderId="24" xfId="0" applyNumberFormat="1" applyFont="1" applyFill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7" borderId="3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9" borderId="1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5" borderId="3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4" fillId="5" borderId="7" xfId="0" applyNumberFormat="1" applyFont="1" applyFill="1" applyBorder="1" applyAlignment="1">
      <alignment horizontal="center" vertical="center" wrapText="1"/>
    </xf>
    <xf numFmtId="49" fontId="4" fillId="5" borderId="8" xfId="0" applyNumberFormat="1" applyFont="1" applyFill="1" applyBorder="1" applyAlignment="1">
      <alignment horizontal="center" vertical="center" wrapText="1"/>
    </xf>
    <xf numFmtId="49" fontId="4" fillId="7" borderId="7" xfId="0" applyNumberFormat="1" applyFont="1" applyFill="1" applyBorder="1" applyAlignment="1">
      <alignment horizontal="center" vertical="center" wrapText="1"/>
    </xf>
    <xf numFmtId="49" fontId="4" fillId="7" borderId="8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9" fontId="5" fillId="5" borderId="11" xfId="0" applyNumberFormat="1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4" fillId="7" borderId="1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4" fillId="7" borderId="1" xfId="0" applyNumberFormat="1" applyFont="1" applyFill="1" applyBorder="1" applyAlignment="1">
      <alignment horizontal="center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4" fillId="7" borderId="48" xfId="0" applyNumberFormat="1" applyFont="1" applyFill="1" applyBorder="1" applyAlignment="1">
      <alignment horizontal="center" vertical="center" wrapText="1"/>
    </xf>
  </cellXfs>
  <cellStyles count="108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39" xfId="107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colors>
    <mruColors>
      <color rgb="FFFF6699"/>
      <color rgb="FFFFFF00"/>
      <color rgb="FFFF99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9733;&#49464;&#47924;&#54665;&#51221;&#54016;&#9733;/2024&#45380;/1.%202024%20&#51648;&#48169;&#49464;%20&#51665;&#44228;&#9733;/6.%20&#51648;&#48169;&#49464;&#50900;&#48372;_&#49884;&#52397;/&#50900;&#48372;&#49368;&#54540;_&#50900;&#48372;&#51200;&#51109;/&#51648;&#48169;&#49464;&#51204;&#49328;&#51669;&#49688;&#48512;2024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"/>
    </sheetNames>
    <sheetDataSet>
      <sheetData sheetId="0">
        <row r="8">
          <cell r="F8">
            <v>419566645000</v>
          </cell>
          <cell r="I8">
            <v>10198145540</v>
          </cell>
          <cell r="J8">
            <v>297756290050</v>
          </cell>
          <cell r="K8">
            <v>9735806340</v>
          </cell>
          <cell r="L8">
            <v>296800817810</v>
          </cell>
          <cell r="M8">
            <v>0</v>
          </cell>
          <cell r="N8">
            <v>0</v>
          </cell>
          <cell r="S8">
            <v>240953310</v>
          </cell>
          <cell r="T8">
            <v>9396756680</v>
          </cell>
        </row>
        <row r="9">
          <cell r="F9">
            <v>88360127000</v>
          </cell>
          <cell r="I9">
            <v>6687610780</v>
          </cell>
          <cell r="J9">
            <v>81048136690</v>
          </cell>
          <cell r="K9">
            <v>6691106000</v>
          </cell>
          <cell r="L9">
            <v>81019449480</v>
          </cell>
          <cell r="M9">
            <v>0</v>
          </cell>
          <cell r="N9">
            <v>0</v>
          </cell>
          <cell r="S9">
            <v>25456530</v>
          </cell>
          <cell r="T9">
            <v>248124940</v>
          </cell>
        </row>
        <row r="10">
          <cell r="I10">
            <v>26438310</v>
          </cell>
          <cell r="J10">
            <v>513565080</v>
          </cell>
          <cell r="K10">
            <v>26438310</v>
          </cell>
          <cell r="L10">
            <v>513216790</v>
          </cell>
          <cell r="M10">
            <v>0</v>
          </cell>
          <cell r="N10">
            <v>0</v>
          </cell>
          <cell r="S10">
            <v>0</v>
          </cell>
          <cell r="T10">
            <v>233850</v>
          </cell>
        </row>
        <row r="11">
          <cell r="F11">
            <v>1381865000</v>
          </cell>
          <cell r="I11">
            <v>69910530</v>
          </cell>
          <cell r="J11">
            <v>1148716620</v>
          </cell>
          <cell r="K11">
            <v>68070890</v>
          </cell>
          <cell r="L11">
            <v>1146876980</v>
          </cell>
          <cell r="M11">
            <v>0</v>
          </cell>
          <cell r="N11">
            <v>0</v>
          </cell>
          <cell r="S11">
            <v>4224000</v>
          </cell>
          <cell r="T11">
            <v>6250360</v>
          </cell>
        </row>
        <row r="12">
          <cell r="I12">
            <v>349460</v>
          </cell>
          <cell r="J12">
            <v>23580620</v>
          </cell>
          <cell r="K12">
            <v>349460</v>
          </cell>
          <cell r="L12">
            <v>23580620</v>
          </cell>
          <cell r="M12">
            <v>0</v>
          </cell>
          <cell r="N12">
            <v>0</v>
          </cell>
          <cell r="S12">
            <v>0</v>
          </cell>
          <cell r="T12">
            <v>0</v>
          </cell>
        </row>
        <row r="13"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S13">
            <v>0</v>
          </cell>
          <cell r="T13">
            <v>0</v>
          </cell>
        </row>
        <row r="14">
          <cell r="F14">
            <v>2954404000</v>
          </cell>
          <cell r="I14">
            <v>166427820</v>
          </cell>
          <cell r="J14">
            <v>7141286880</v>
          </cell>
          <cell r="K14">
            <v>216422620</v>
          </cell>
          <cell r="L14">
            <v>6294228860</v>
          </cell>
          <cell r="M14">
            <v>0</v>
          </cell>
          <cell r="N14">
            <v>0</v>
          </cell>
          <cell r="S14">
            <v>7400530</v>
          </cell>
          <cell r="T14">
            <v>7400530</v>
          </cell>
        </row>
        <row r="15">
          <cell r="F15">
            <v>329677000</v>
          </cell>
          <cell r="I15">
            <v>61840030</v>
          </cell>
          <cell r="J15">
            <v>816717650</v>
          </cell>
          <cell r="K15">
            <v>61840030</v>
          </cell>
          <cell r="L15">
            <v>816717650</v>
          </cell>
          <cell r="M15">
            <v>0</v>
          </cell>
          <cell r="N15">
            <v>0</v>
          </cell>
          <cell r="O15">
            <v>0</v>
          </cell>
          <cell r="T15">
            <v>0</v>
          </cell>
        </row>
        <row r="19">
          <cell r="F19">
            <v>1881504000</v>
          </cell>
          <cell r="I19">
            <v>-10320</v>
          </cell>
          <cell r="J19">
            <v>2292679950</v>
          </cell>
          <cell r="K19">
            <v>14004190</v>
          </cell>
          <cell r="L19">
            <v>2063243250</v>
          </cell>
          <cell r="M19">
            <v>0</v>
          </cell>
          <cell r="N19">
            <v>0</v>
          </cell>
          <cell r="S19">
            <v>13860</v>
          </cell>
          <cell r="T19">
            <v>279550</v>
          </cell>
        </row>
        <row r="22">
          <cell r="F22">
            <v>17044343000</v>
          </cell>
          <cell r="I22">
            <v>-382064360</v>
          </cell>
          <cell r="J22">
            <v>20630954651</v>
          </cell>
          <cell r="K22">
            <v>152669700</v>
          </cell>
          <cell r="L22">
            <v>17459184481</v>
          </cell>
          <cell r="M22">
            <v>0</v>
          </cell>
          <cell r="N22">
            <v>0</v>
          </cell>
          <cell r="S22">
            <v>114649430</v>
          </cell>
          <cell r="T22">
            <v>5223174849</v>
          </cell>
        </row>
        <row r="23">
          <cell r="F23">
            <v>11808924000</v>
          </cell>
          <cell r="I23">
            <v>807072940</v>
          </cell>
          <cell r="J23">
            <v>10944308330</v>
          </cell>
          <cell r="K23">
            <v>843645840</v>
          </cell>
          <cell r="L23">
            <v>9973959870</v>
          </cell>
          <cell r="M23">
            <v>0</v>
          </cell>
          <cell r="N23">
            <v>0</v>
          </cell>
          <cell r="S23">
            <v>39327920</v>
          </cell>
          <cell r="T23">
            <v>636683540</v>
          </cell>
        </row>
        <row r="24">
          <cell r="F24">
            <v>58849910000</v>
          </cell>
          <cell r="I24">
            <v>287149480</v>
          </cell>
          <cell r="J24">
            <v>58900445720</v>
          </cell>
          <cell r="K24">
            <v>359830160</v>
          </cell>
          <cell r="L24">
            <v>58029714520</v>
          </cell>
          <cell r="M24">
            <v>0</v>
          </cell>
          <cell r="N24">
            <v>93471910</v>
          </cell>
          <cell r="S24">
            <v>106620040</v>
          </cell>
          <cell r="T24">
            <v>3640508420</v>
          </cell>
        </row>
        <row r="25">
          <cell r="F25">
            <v>55885574000</v>
          </cell>
          <cell r="I25">
            <v>5202146750</v>
          </cell>
          <cell r="J25">
            <v>61724643110</v>
          </cell>
          <cell r="K25">
            <v>5218179660</v>
          </cell>
          <cell r="L25">
            <v>61144568840</v>
          </cell>
          <cell r="M25">
            <v>0</v>
          </cell>
          <cell r="N25">
            <v>0</v>
          </cell>
          <cell r="S25">
            <v>23578240</v>
          </cell>
          <cell r="T25">
            <v>2463445790</v>
          </cell>
        </row>
        <row r="28">
          <cell r="F28">
            <v>54808879000</v>
          </cell>
          <cell r="I28">
            <v>19897358930</v>
          </cell>
          <cell r="J28">
            <v>64880776720</v>
          </cell>
          <cell r="K28">
            <v>14860816780</v>
          </cell>
          <cell r="L28">
            <v>58211153280</v>
          </cell>
          <cell r="M28">
            <v>0</v>
          </cell>
          <cell r="N28">
            <v>31570</v>
          </cell>
          <cell r="S28">
            <v>26740310</v>
          </cell>
          <cell r="T28">
            <v>1003880250</v>
          </cell>
        </row>
        <row r="29">
          <cell r="I29">
            <v>3858970</v>
          </cell>
          <cell r="J29">
            <v>45374310</v>
          </cell>
          <cell r="K29">
            <v>2783970</v>
          </cell>
          <cell r="L29">
            <v>40789860</v>
          </cell>
          <cell r="M29">
            <v>0</v>
          </cell>
          <cell r="N29">
            <v>0</v>
          </cell>
          <cell r="S29">
            <v>87800</v>
          </cell>
          <cell r="T29">
            <v>3661920</v>
          </cell>
        </row>
        <row r="30">
          <cell r="I30">
            <v>12277620</v>
          </cell>
          <cell r="J30">
            <v>120241360</v>
          </cell>
          <cell r="K30">
            <v>9296240</v>
          </cell>
          <cell r="L30">
            <v>110910340</v>
          </cell>
          <cell r="M30">
            <v>0</v>
          </cell>
          <cell r="N30">
            <v>0</v>
          </cell>
          <cell r="S30">
            <v>318480</v>
          </cell>
          <cell r="T30">
            <v>3632270</v>
          </cell>
        </row>
        <row r="31"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S31">
            <v>0</v>
          </cell>
          <cell r="T31">
            <v>0</v>
          </cell>
        </row>
        <row r="32">
          <cell r="I32">
            <v>0</v>
          </cell>
          <cell r="J32">
            <v>-2605530</v>
          </cell>
          <cell r="K32">
            <v>0</v>
          </cell>
          <cell r="L32">
            <v>-2605530</v>
          </cell>
          <cell r="M32">
            <v>0</v>
          </cell>
          <cell r="N32">
            <v>0</v>
          </cell>
          <cell r="S32">
            <v>0</v>
          </cell>
          <cell r="T32">
            <v>2605530</v>
          </cell>
        </row>
        <row r="35">
          <cell r="F35">
            <v>3414000</v>
          </cell>
          <cell r="I35">
            <v>228930</v>
          </cell>
          <cell r="J35">
            <v>2993660</v>
          </cell>
          <cell r="K35">
            <v>244910</v>
          </cell>
          <cell r="L35">
            <v>2855030</v>
          </cell>
          <cell r="M35">
            <v>0</v>
          </cell>
          <cell r="N35">
            <v>0</v>
          </cell>
          <cell r="S35">
            <v>0</v>
          </cell>
          <cell r="T35">
            <v>0</v>
          </cell>
        </row>
        <row r="36">
          <cell r="F36">
            <v>23125505000</v>
          </cell>
          <cell r="I36">
            <v>-21334540</v>
          </cell>
          <cell r="J36">
            <v>26386202830</v>
          </cell>
          <cell r="K36">
            <v>87063020</v>
          </cell>
          <cell r="L36">
            <v>24738791110</v>
          </cell>
          <cell r="M36">
            <v>2491670</v>
          </cell>
          <cell r="N36">
            <v>2536780</v>
          </cell>
          <cell r="S36">
            <v>15006890</v>
          </cell>
          <cell r="T36">
            <v>36349340</v>
          </cell>
        </row>
        <row r="37">
          <cell r="F37">
            <v>13277099000</v>
          </cell>
          <cell r="I37">
            <v>731817980</v>
          </cell>
          <cell r="J37">
            <v>13768514320</v>
          </cell>
          <cell r="K37">
            <v>731817980</v>
          </cell>
          <cell r="L37">
            <v>13768514320</v>
          </cell>
          <cell r="M37">
            <v>0</v>
          </cell>
          <cell r="N37">
            <v>0</v>
          </cell>
          <cell r="S37">
            <v>0</v>
          </cell>
          <cell r="T37">
            <v>0</v>
          </cell>
        </row>
        <row r="39">
          <cell r="F39">
            <v>86164668000</v>
          </cell>
          <cell r="I39">
            <v>7293561390</v>
          </cell>
          <cell r="J39">
            <v>76867249900</v>
          </cell>
          <cell r="K39">
            <v>7095362890</v>
          </cell>
          <cell r="L39">
            <v>73753848740</v>
          </cell>
          <cell r="M39">
            <v>4299790</v>
          </cell>
          <cell r="N39">
            <v>4554480</v>
          </cell>
          <cell r="S39">
            <v>37407840</v>
          </cell>
          <cell r="T39">
            <v>1173878100</v>
          </cell>
        </row>
        <row r="40">
          <cell r="I40">
            <v>0</v>
          </cell>
          <cell r="J40">
            <v>-773110</v>
          </cell>
          <cell r="K40">
            <v>0</v>
          </cell>
          <cell r="L40">
            <v>-773110</v>
          </cell>
          <cell r="M40">
            <v>0</v>
          </cell>
          <cell r="N40">
            <v>0</v>
          </cell>
          <cell r="S40">
            <v>0</v>
          </cell>
          <cell r="T40">
            <v>773110</v>
          </cell>
        </row>
        <row r="43">
          <cell r="F43">
            <v>3309043940</v>
          </cell>
          <cell r="I43">
            <v>50925720</v>
          </cell>
          <cell r="J43">
            <v>3320804200</v>
          </cell>
          <cell r="K43">
            <v>57741170</v>
          </cell>
          <cell r="L43">
            <v>3178332390</v>
          </cell>
          <cell r="M43">
            <v>0</v>
          </cell>
          <cell r="N43">
            <v>310530</v>
          </cell>
          <cell r="S43">
            <v>529000</v>
          </cell>
          <cell r="T43">
            <v>13310240</v>
          </cell>
        </row>
        <row r="44">
          <cell r="F44">
            <v>31435715299</v>
          </cell>
          <cell r="I44">
            <v>1475169910</v>
          </cell>
          <cell r="J44">
            <v>29575465220</v>
          </cell>
          <cell r="K44">
            <v>1472980630</v>
          </cell>
          <cell r="L44">
            <v>29385855790</v>
          </cell>
          <cell r="M44">
            <v>0</v>
          </cell>
          <cell r="N44">
            <v>0</v>
          </cell>
          <cell r="S44">
            <v>7935900</v>
          </cell>
          <cell r="T44">
            <v>216920230</v>
          </cell>
        </row>
        <row r="45">
          <cell r="F45">
            <v>9300000000</v>
          </cell>
          <cell r="I45">
            <v>0</v>
          </cell>
          <cell r="J45">
            <v>9600647510</v>
          </cell>
          <cell r="K45">
            <v>0</v>
          </cell>
          <cell r="L45">
            <v>9600647510</v>
          </cell>
          <cell r="M45">
            <v>0</v>
          </cell>
          <cell r="N45">
            <v>0</v>
          </cell>
        </row>
        <row r="47">
          <cell r="F47">
            <v>15223906000</v>
          </cell>
          <cell r="I47">
            <v>1415971810</v>
          </cell>
          <cell r="J47">
            <v>18012690980</v>
          </cell>
          <cell r="K47">
            <v>1411923050</v>
          </cell>
          <cell r="L47">
            <v>18001198720</v>
          </cell>
          <cell r="M47">
            <v>0</v>
          </cell>
          <cell r="N47">
            <v>0</v>
          </cell>
          <cell r="S47">
            <v>217880</v>
          </cell>
          <cell r="T47">
            <v>59460100</v>
          </cell>
        </row>
        <row r="48">
          <cell r="F48">
            <v>5433010000</v>
          </cell>
          <cell r="I48">
            <v>-3783580</v>
          </cell>
          <cell r="J48">
            <v>6515007210</v>
          </cell>
          <cell r="K48">
            <v>119607900</v>
          </cell>
          <cell r="L48">
            <v>6012243250</v>
          </cell>
          <cell r="M48">
            <v>0</v>
          </cell>
          <cell r="N48">
            <v>0</v>
          </cell>
          <cell r="S48">
            <v>10107450</v>
          </cell>
          <cell r="T48">
            <v>42226700</v>
          </cell>
        </row>
        <row r="50">
          <cell r="F50">
            <v>198000000000</v>
          </cell>
          <cell r="I50">
            <v>-17897410</v>
          </cell>
          <cell r="J50">
            <v>33610577960</v>
          </cell>
          <cell r="K50">
            <v>106560140</v>
          </cell>
          <cell r="L50">
            <v>31440596650</v>
          </cell>
          <cell r="M50">
            <v>21361790</v>
          </cell>
          <cell r="N50">
            <v>22112860</v>
          </cell>
          <cell r="S50">
            <v>16773460</v>
          </cell>
          <cell r="T50">
            <v>53776360</v>
          </cell>
        </row>
        <row r="51">
          <cell r="I51">
            <v>0</v>
          </cell>
          <cell r="J51">
            <v>3705420</v>
          </cell>
          <cell r="K51">
            <v>4380</v>
          </cell>
          <cell r="L51">
            <v>3213170</v>
          </cell>
          <cell r="M51">
            <v>0</v>
          </cell>
          <cell r="N51">
            <v>0</v>
          </cell>
          <cell r="S51">
            <v>0</v>
          </cell>
          <cell r="T51">
            <v>107240</v>
          </cell>
        </row>
        <row r="52"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S52">
            <v>0</v>
          </cell>
          <cell r="T52">
            <v>0</v>
          </cell>
        </row>
        <row r="53">
          <cell r="I53">
            <v>525389170</v>
          </cell>
          <cell r="J53">
            <v>111410321410</v>
          </cell>
          <cell r="K53">
            <v>10254306840</v>
          </cell>
          <cell r="L53">
            <v>108226495030</v>
          </cell>
          <cell r="M53">
            <v>1792840</v>
          </cell>
          <cell r="N53">
            <v>3053430</v>
          </cell>
          <cell r="S53">
            <v>23650720</v>
          </cell>
          <cell r="T53">
            <v>1762626960</v>
          </cell>
        </row>
        <row r="54">
          <cell r="I54">
            <v>2544970</v>
          </cell>
          <cell r="J54">
            <v>58263518820</v>
          </cell>
          <cell r="K54">
            <v>231493160</v>
          </cell>
          <cell r="L54">
            <v>56540374460</v>
          </cell>
          <cell r="M54">
            <v>164440</v>
          </cell>
          <cell r="N54">
            <v>164440</v>
          </cell>
          <cell r="S54">
            <v>980830</v>
          </cell>
          <cell r="T54">
            <v>31421340</v>
          </cell>
        </row>
        <row r="59"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S59">
            <v>0</v>
          </cell>
          <cell r="T59">
            <v>0</v>
          </cell>
        </row>
        <row r="60"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S60">
            <v>0</v>
          </cell>
          <cell r="T60">
            <v>0</v>
          </cell>
        </row>
        <row r="62"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S62">
            <v>0</v>
          </cell>
          <cell r="T62">
            <v>0</v>
          </cell>
        </row>
        <row r="67">
          <cell r="I67">
            <v>2505960</v>
          </cell>
          <cell r="J67">
            <v>93923030</v>
          </cell>
          <cell r="K67">
            <v>2505960</v>
          </cell>
          <cell r="L67">
            <v>93923030</v>
          </cell>
          <cell r="M67">
            <v>0</v>
          </cell>
          <cell r="N67">
            <v>0</v>
          </cell>
          <cell r="S67">
            <v>0</v>
          </cell>
          <cell r="T67">
            <v>5206600</v>
          </cell>
        </row>
        <row r="68">
          <cell r="I68">
            <v>0</v>
          </cell>
          <cell r="J68">
            <v>8230</v>
          </cell>
          <cell r="K68">
            <v>0</v>
          </cell>
          <cell r="L68">
            <v>8230</v>
          </cell>
          <cell r="M68">
            <v>0</v>
          </cell>
          <cell r="N68">
            <v>0</v>
          </cell>
          <cell r="S68">
            <v>0</v>
          </cell>
          <cell r="T68">
            <v>57990</v>
          </cell>
        </row>
        <row r="69"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</row>
        <row r="70"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S70">
            <v>0</v>
          </cell>
          <cell r="T70">
            <v>0</v>
          </cell>
        </row>
        <row r="71"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</row>
        <row r="72"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</row>
        <row r="80"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S80">
            <v>0</v>
          </cell>
          <cell r="T80">
            <v>0</v>
          </cell>
        </row>
        <row r="81"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S81">
            <v>0</v>
          </cell>
          <cell r="T81">
            <v>0</v>
          </cell>
        </row>
        <row r="82"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S82">
            <v>0</v>
          </cell>
          <cell r="T82">
            <v>0</v>
          </cell>
        </row>
        <row r="84">
          <cell r="I84">
            <v>0</v>
          </cell>
          <cell r="J84">
            <v>-122960</v>
          </cell>
          <cell r="K84">
            <v>0</v>
          </cell>
          <cell r="L84">
            <v>-122960</v>
          </cell>
          <cell r="M84">
            <v>0</v>
          </cell>
          <cell r="N84">
            <v>0</v>
          </cell>
          <cell r="S84">
            <v>0</v>
          </cell>
          <cell r="T84">
            <v>122960</v>
          </cell>
        </row>
        <row r="85">
          <cell r="I85">
            <v>0</v>
          </cell>
          <cell r="J85">
            <v>-21770</v>
          </cell>
          <cell r="K85">
            <v>0</v>
          </cell>
          <cell r="L85">
            <v>-21770</v>
          </cell>
          <cell r="M85">
            <v>0</v>
          </cell>
          <cell r="N85">
            <v>0</v>
          </cell>
          <cell r="S85">
            <v>0</v>
          </cell>
          <cell r="T85">
            <v>21770</v>
          </cell>
        </row>
        <row r="86">
          <cell r="F86">
            <v>0</v>
          </cell>
          <cell r="I86">
            <v>0</v>
          </cell>
          <cell r="J86">
            <v>-164300</v>
          </cell>
          <cell r="K86">
            <v>0</v>
          </cell>
          <cell r="L86">
            <v>-164300</v>
          </cell>
          <cell r="M86">
            <v>0</v>
          </cell>
          <cell r="N86">
            <v>0</v>
          </cell>
          <cell r="S86">
            <v>0</v>
          </cell>
          <cell r="T86">
            <v>164300</v>
          </cell>
        </row>
        <row r="87">
          <cell r="F87">
            <v>0</v>
          </cell>
          <cell r="I87">
            <v>0</v>
          </cell>
          <cell r="J87">
            <v>-248850</v>
          </cell>
          <cell r="K87">
            <v>0</v>
          </cell>
          <cell r="L87">
            <v>-248850</v>
          </cell>
          <cell r="M87">
            <v>0</v>
          </cell>
          <cell r="N87">
            <v>0</v>
          </cell>
          <cell r="S87">
            <v>0</v>
          </cell>
          <cell r="T87">
            <v>323850</v>
          </cell>
        </row>
        <row r="88"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S88">
            <v>0</v>
          </cell>
          <cell r="T88">
            <v>0</v>
          </cell>
        </row>
        <row r="90"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S90">
            <v>0</v>
          </cell>
          <cell r="T90">
            <v>0</v>
          </cell>
        </row>
        <row r="91"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S91">
            <v>0</v>
          </cell>
          <cell r="T91">
            <v>0</v>
          </cell>
        </row>
        <row r="92"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S92">
            <v>0</v>
          </cell>
          <cell r="T92">
            <v>0</v>
          </cell>
        </row>
        <row r="98">
          <cell r="I98">
            <v>25290</v>
          </cell>
          <cell r="J98">
            <v>46072960</v>
          </cell>
          <cell r="K98">
            <v>-1909210</v>
          </cell>
          <cell r="L98">
            <v>40940720</v>
          </cell>
          <cell r="M98">
            <v>0</v>
          </cell>
          <cell r="N98">
            <v>0</v>
          </cell>
          <cell r="S98">
            <v>2946210</v>
          </cell>
          <cell r="T98">
            <v>12552560</v>
          </cell>
        </row>
        <row r="99"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S99">
            <v>0</v>
          </cell>
          <cell r="T99">
            <v>0</v>
          </cell>
        </row>
        <row r="102"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S102">
            <v>0</v>
          </cell>
          <cell r="T102">
            <v>0</v>
          </cell>
        </row>
        <row r="103"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S103">
            <v>0</v>
          </cell>
          <cell r="T103">
            <v>0</v>
          </cell>
        </row>
        <row r="104"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S104">
            <v>0</v>
          </cell>
          <cell r="T104">
            <v>0</v>
          </cell>
        </row>
        <row r="105"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S105">
            <v>0</v>
          </cell>
          <cell r="T105">
            <v>0</v>
          </cell>
        </row>
        <row r="106"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S106">
            <v>0</v>
          </cell>
          <cell r="T106">
            <v>0</v>
          </cell>
        </row>
        <row r="107"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S107">
            <v>0</v>
          </cell>
          <cell r="T107">
            <v>0</v>
          </cell>
        </row>
        <row r="109"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</row>
        <row r="110"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</row>
        <row r="111"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</row>
        <row r="115">
          <cell r="I115">
            <v>56380</v>
          </cell>
          <cell r="J115">
            <v>442584830</v>
          </cell>
          <cell r="K115">
            <v>500000</v>
          </cell>
          <cell r="L115">
            <v>360554400</v>
          </cell>
          <cell r="M115">
            <v>0</v>
          </cell>
          <cell r="N115">
            <v>20709170</v>
          </cell>
          <cell r="S115">
            <v>0</v>
          </cell>
          <cell r="T115">
            <v>122605490</v>
          </cell>
        </row>
        <row r="116">
          <cell r="I116">
            <v>10370</v>
          </cell>
          <cell r="J116">
            <v>1367770</v>
          </cell>
          <cell r="K116">
            <v>0</v>
          </cell>
          <cell r="L116">
            <v>-264430</v>
          </cell>
          <cell r="M116">
            <v>0</v>
          </cell>
          <cell r="N116">
            <v>0</v>
          </cell>
          <cell r="S116">
            <v>0</v>
          </cell>
          <cell r="T116">
            <v>8925750</v>
          </cell>
        </row>
        <row r="117"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I118">
            <v>0</v>
          </cell>
          <cell r="J118">
            <v>922190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S118">
            <v>0</v>
          </cell>
          <cell r="T118">
            <v>0</v>
          </cell>
        </row>
        <row r="119"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6">
          <cell r="I126">
            <v>0</v>
          </cell>
          <cell r="J126">
            <v>4342770</v>
          </cell>
          <cell r="K126">
            <v>10300</v>
          </cell>
          <cell r="L126">
            <v>3868970</v>
          </cell>
          <cell r="M126">
            <v>0</v>
          </cell>
          <cell r="N126">
            <v>20600</v>
          </cell>
          <cell r="T126">
            <v>0</v>
          </cell>
        </row>
        <row r="128">
          <cell r="I128">
            <v>113850</v>
          </cell>
          <cell r="J128">
            <v>-25899980</v>
          </cell>
          <cell r="K128">
            <v>30320</v>
          </cell>
          <cell r="L128">
            <v>-126100400</v>
          </cell>
          <cell r="M128">
            <v>0</v>
          </cell>
          <cell r="N128">
            <v>187990</v>
          </cell>
          <cell r="S128">
            <v>0</v>
          </cell>
          <cell r="T128">
            <v>151793040</v>
          </cell>
        </row>
        <row r="129">
          <cell r="I129">
            <v>76550</v>
          </cell>
          <cell r="J129">
            <v>191929920</v>
          </cell>
          <cell r="K129">
            <v>0</v>
          </cell>
          <cell r="L129">
            <v>80749570</v>
          </cell>
          <cell r="M129">
            <v>0</v>
          </cell>
          <cell r="N129">
            <v>0</v>
          </cell>
          <cell r="S129">
            <v>0</v>
          </cell>
          <cell r="T129">
            <v>21572020</v>
          </cell>
        </row>
        <row r="130">
          <cell r="I130">
            <v>32440</v>
          </cell>
          <cell r="J130">
            <v>181810880</v>
          </cell>
          <cell r="K130">
            <v>1481510</v>
          </cell>
          <cell r="L130">
            <v>-46880490</v>
          </cell>
          <cell r="M130">
            <v>0</v>
          </cell>
          <cell r="N130">
            <v>163937170</v>
          </cell>
          <cell r="S130">
            <v>0</v>
          </cell>
          <cell r="T130">
            <v>57957910</v>
          </cell>
        </row>
        <row r="131">
          <cell r="I131">
            <v>7740</v>
          </cell>
          <cell r="J131">
            <v>63723100</v>
          </cell>
          <cell r="K131">
            <v>0</v>
          </cell>
          <cell r="L131">
            <v>35796440</v>
          </cell>
          <cell r="M131">
            <v>0</v>
          </cell>
          <cell r="N131">
            <v>12170730</v>
          </cell>
          <cell r="S131">
            <v>0</v>
          </cell>
          <cell r="T131">
            <v>2245040</v>
          </cell>
        </row>
        <row r="133">
          <cell r="I133">
            <v>3904490</v>
          </cell>
          <cell r="J133">
            <v>10452478781</v>
          </cell>
          <cell r="K133">
            <v>178081790</v>
          </cell>
          <cell r="L133">
            <v>6304910961</v>
          </cell>
          <cell r="M133">
            <v>10242040</v>
          </cell>
          <cell r="N133">
            <v>145080230</v>
          </cell>
          <cell r="S133">
            <v>2390</v>
          </cell>
          <cell r="T133">
            <v>26450180</v>
          </cell>
        </row>
        <row r="134">
          <cell r="I134">
            <v>0</v>
          </cell>
          <cell r="J134">
            <v>7429080</v>
          </cell>
          <cell r="K134">
            <v>98180</v>
          </cell>
          <cell r="L134">
            <v>4173890</v>
          </cell>
          <cell r="M134">
            <v>0</v>
          </cell>
          <cell r="N134">
            <v>195730</v>
          </cell>
          <cell r="S134">
            <v>0</v>
          </cell>
          <cell r="T134">
            <v>27170</v>
          </cell>
        </row>
        <row r="135">
          <cell r="I135">
            <v>0</v>
          </cell>
          <cell r="J135">
            <v>68586220</v>
          </cell>
          <cell r="K135">
            <v>53110</v>
          </cell>
          <cell r="L135">
            <v>6920620</v>
          </cell>
          <cell r="M135">
            <v>0</v>
          </cell>
          <cell r="N135">
            <v>5322420</v>
          </cell>
          <cell r="S135">
            <v>0</v>
          </cell>
          <cell r="T135">
            <v>117440</v>
          </cell>
        </row>
        <row r="136"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S136">
            <v>0</v>
          </cell>
          <cell r="T136">
            <v>0</v>
          </cell>
        </row>
        <row r="137">
          <cell r="I137">
            <v>0</v>
          </cell>
          <cell r="J137">
            <v>-31151680</v>
          </cell>
          <cell r="K137">
            <v>0</v>
          </cell>
          <cell r="L137">
            <v>-31151680</v>
          </cell>
          <cell r="M137">
            <v>0</v>
          </cell>
          <cell r="N137">
            <v>0</v>
          </cell>
          <cell r="S137">
            <v>0</v>
          </cell>
          <cell r="T137">
            <v>31151680</v>
          </cell>
        </row>
        <row r="140">
          <cell r="I140">
            <v>0</v>
          </cell>
          <cell r="J140">
            <v>29240</v>
          </cell>
          <cell r="K140">
            <v>0</v>
          </cell>
          <cell r="L140">
            <v>36960</v>
          </cell>
          <cell r="M140">
            <v>0</v>
          </cell>
          <cell r="N140">
            <v>0</v>
          </cell>
          <cell r="S140">
            <v>0</v>
          </cell>
          <cell r="T140">
            <v>0</v>
          </cell>
        </row>
        <row r="141">
          <cell r="I141">
            <v>4939550</v>
          </cell>
          <cell r="J141">
            <v>2143382370</v>
          </cell>
          <cell r="K141">
            <v>13886490</v>
          </cell>
          <cell r="L141">
            <v>537648660</v>
          </cell>
          <cell r="M141">
            <v>15146650</v>
          </cell>
          <cell r="N141">
            <v>111354650</v>
          </cell>
          <cell r="S141">
            <v>0</v>
          </cell>
          <cell r="T141">
            <v>1257070</v>
          </cell>
        </row>
        <row r="142"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S142">
            <v>0</v>
          </cell>
          <cell r="T142">
            <v>0</v>
          </cell>
        </row>
        <row r="144">
          <cell r="I144">
            <v>1498330</v>
          </cell>
          <cell r="J144">
            <v>4531278890</v>
          </cell>
          <cell r="K144">
            <v>59407700</v>
          </cell>
          <cell r="L144">
            <v>2338825630</v>
          </cell>
          <cell r="M144">
            <v>50789900</v>
          </cell>
          <cell r="N144">
            <v>197705250</v>
          </cell>
          <cell r="S144">
            <v>0</v>
          </cell>
          <cell r="T144">
            <v>31462870</v>
          </cell>
        </row>
        <row r="145">
          <cell r="I145">
            <v>0</v>
          </cell>
          <cell r="J145">
            <v>-8891940</v>
          </cell>
          <cell r="K145">
            <v>0</v>
          </cell>
          <cell r="L145">
            <v>-8891940</v>
          </cell>
          <cell r="M145">
            <v>0</v>
          </cell>
          <cell r="N145">
            <v>0</v>
          </cell>
          <cell r="S145">
            <v>0</v>
          </cell>
          <cell r="T145">
            <v>8891940</v>
          </cell>
        </row>
        <row r="148">
          <cell r="I148">
            <v>-472120</v>
          </cell>
          <cell r="J148">
            <v>342536540</v>
          </cell>
          <cell r="K148">
            <v>3719000</v>
          </cell>
          <cell r="L148">
            <v>118143260</v>
          </cell>
          <cell r="M148">
            <v>0</v>
          </cell>
          <cell r="N148">
            <v>20518950</v>
          </cell>
          <cell r="S148">
            <v>530</v>
          </cell>
          <cell r="T148">
            <v>4795820</v>
          </cell>
        </row>
        <row r="149">
          <cell r="I149">
            <v>0</v>
          </cell>
          <cell r="J149">
            <v>62124930</v>
          </cell>
          <cell r="K149">
            <v>0</v>
          </cell>
          <cell r="L149">
            <v>-6321140</v>
          </cell>
          <cell r="M149">
            <v>0</v>
          </cell>
          <cell r="N149">
            <v>8310</v>
          </cell>
          <cell r="S149">
            <v>0</v>
          </cell>
          <cell r="T149">
            <v>6372040</v>
          </cell>
        </row>
        <row r="154">
          <cell r="I154">
            <v>107750</v>
          </cell>
          <cell r="J154">
            <v>50978390</v>
          </cell>
          <cell r="K154">
            <v>0</v>
          </cell>
          <cell r="L154">
            <v>4903920</v>
          </cell>
          <cell r="S154">
            <v>0</v>
          </cell>
          <cell r="T154">
            <v>286230</v>
          </cell>
        </row>
        <row r="155">
          <cell r="I155">
            <v>-997130</v>
          </cell>
          <cell r="J155">
            <v>754811120</v>
          </cell>
          <cell r="K155">
            <v>12422470</v>
          </cell>
          <cell r="L155">
            <v>266506590</v>
          </cell>
          <cell r="M155">
            <v>0</v>
          </cell>
          <cell r="N155">
            <v>2093700</v>
          </cell>
          <cell r="S155">
            <v>0</v>
          </cell>
          <cell r="T155">
            <v>1215120</v>
          </cell>
        </row>
        <row r="157">
          <cell r="F157">
            <v>3046080000</v>
          </cell>
          <cell r="I157">
            <v>8720800</v>
          </cell>
          <cell r="J157">
            <v>3088892140</v>
          </cell>
          <cell r="K157">
            <v>13582680</v>
          </cell>
          <cell r="L157">
            <v>661519930</v>
          </cell>
          <cell r="M157">
            <v>35226680</v>
          </cell>
          <cell r="N157">
            <v>276572110</v>
          </cell>
          <cell r="S157">
            <v>0</v>
          </cell>
          <cell r="T157">
            <v>1760360</v>
          </cell>
        </row>
        <row r="158">
          <cell r="I158">
            <v>0</v>
          </cell>
          <cell r="J158">
            <v>669590</v>
          </cell>
          <cell r="K158">
            <v>0</v>
          </cell>
          <cell r="L158">
            <v>275360</v>
          </cell>
          <cell r="M158">
            <v>0</v>
          </cell>
          <cell r="N158">
            <v>2450</v>
          </cell>
          <cell r="S158">
            <v>0</v>
          </cell>
          <cell r="T158">
            <v>8530</v>
          </cell>
        </row>
        <row r="159"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S159">
            <v>0</v>
          </cell>
          <cell r="T159">
            <v>0</v>
          </cell>
        </row>
        <row r="160">
          <cell r="I160">
            <v>5257270</v>
          </cell>
          <cell r="J160">
            <v>5366769450</v>
          </cell>
          <cell r="K160">
            <v>17989690</v>
          </cell>
          <cell r="L160">
            <v>1531437030</v>
          </cell>
          <cell r="M160">
            <v>36754620</v>
          </cell>
          <cell r="N160">
            <v>548280590</v>
          </cell>
          <cell r="S160">
            <v>0</v>
          </cell>
          <cell r="T160">
            <v>47310900</v>
          </cell>
        </row>
        <row r="161">
          <cell r="I161">
            <v>760480</v>
          </cell>
          <cell r="J161">
            <v>3339787470</v>
          </cell>
          <cell r="K161">
            <v>64608270</v>
          </cell>
          <cell r="L161">
            <v>1462881560</v>
          </cell>
          <cell r="M161">
            <v>3452510</v>
          </cell>
          <cell r="N161">
            <v>29876290</v>
          </cell>
          <cell r="S161">
            <v>0</v>
          </cell>
          <cell r="T161">
            <v>4984410</v>
          </cell>
        </row>
        <row r="162"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S162">
            <v>0</v>
          </cell>
          <cell r="T162">
            <v>0</v>
          </cell>
        </row>
        <row r="164">
          <cell r="I164">
            <v>270030</v>
          </cell>
          <cell r="J164">
            <v>189588960</v>
          </cell>
          <cell r="K164">
            <v>250000</v>
          </cell>
          <cell r="L164">
            <v>2502150</v>
          </cell>
          <cell r="M164">
            <v>0</v>
          </cell>
          <cell r="N164">
            <v>0</v>
          </cell>
          <cell r="S164">
            <v>0</v>
          </cell>
          <cell r="T164">
            <v>0</v>
          </cell>
        </row>
        <row r="165">
          <cell r="I165">
            <v>0</v>
          </cell>
          <cell r="J165">
            <v>2789150</v>
          </cell>
          <cell r="K165">
            <v>0</v>
          </cell>
          <cell r="L165">
            <v>2127200</v>
          </cell>
          <cell r="M165">
            <v>0</v>
          </cell>
          <cell r="N165">
            <v>0</v>
          </cell>
          <cell r="S165">
            <v>0</v>
          </cell>
          <cell r="T165">
            <v>0</v>
          </cell>
        </row>
        <row r="167"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S167">
            <v>0</v>
          </cell>
          <cell r="T167">
            <v>0</v>
          </cell>
        </row>
        <row r="173"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S173">
            <v>0</v>
          </cell>
          <cell r="T173">
            <v>0</v>
          </cell>
        </row>
        <row r="174">
          <cell r="I174">
            <v>0</v>
          </cell>
          <cell r="J174">
            <v>1081940</v>
          </cell>
          <cell r="K174">
            <v>0</v>
          </cell>
          <cell r="L174">
            <v>1081940</v>
          </cell>
          <cell r="M174">
            <v>0</v>
          </cell>
          <cell r="N174">
            <v>0</v>
          </cell>
          <cell r="S174">
            <v>0</v>
          </cell>
          <cell r="T174">
            <v>0</v>
          </cell>
        </row>
        <row r="176"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S176">
            <v>0</v>
          </cell>
          <cell r="T176">
            <v>0</v>
          </cell>
        </row>
        <row r="182">
          <cell r="I182">
            <v>1600000</v>
          </cell>
          <cell r="J182">
            <v>9314660</v>
          </cell>
          <cell r="K182">
            <v>1600000</v>
          </cell>
          <cell r="L182">
            <v>9516550</v>
          </cell>
          <cell r="M182">
            <v>0</v>
          </cell>
          <cell r="N182">
            <v>0</v>
          </cell>
          <cell r="S182">
            <v>0</v>
          </cell>
          <cell r="T182">
            <v>0</v>
          </cell>
        </row>
        <row r="183">
          <cell r="I183">
            <v>0</v>
          </cell>
          <cell r="J183">
            <v>7722490</v>
          </cell>
          <cell r="K183">
            <v>0</v>
          </cell>
          <cell r="L183">
            <v>601680</v>
          </cell>
          <cell r="M183">
            <v>0</v>
          </cell>
          <cell r="N183">
            <v>0</v>
          </cell>
          <cell r="S183">
            <v>0</v>
          </cell>
          <cell r="T183">
            <v>0</v>
          </cell>
        </row>
        <row r="184"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S184">
            <v>0</v>
          </cell>
          <cell r="T184">
            <v>0</v>
          </cell>
        </row>
        <row r="186"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S186">
            <v>0</v>
          </cell>
          <cell r="T186">
            <v>0</v>
          </cell>
        </row>
        <row r="187">
          <cell r="I187">
            <v>4720</v>
          </cell>
          <cell r="J187">
            <v>701940</v>
          </cell>
          <cell r="K187">
            <v>4720</v>
          </cell>
          <cell r="L187">
            <v>457030</v>
          </cell>
          <cell r="M187">
            <v>0</v>
          </cell>
          <cell r="N187">
            <v>30900</v>
          </cell>
          <cell r="S187">
            <v>0</v>
          </cell>
          <cell r="T187">
            <v>0</v>
          </cell>
        </row>
        <row r="188">
          <cell r="I188">
            <v>0</v>
          </cell>
          <cell r="J188">
            <v>237380</v>
          </cell>
          <cell r="K188">
            <v>0</v>
          </cell>
          <cell r="L188">
            <v>5630</v>
          </cell>
          <cell r="M188">
            <v>0</v>
          </cell>
          <cell r="N188">
            <v>0</v>
          </cell>
          <cell r="S188">
            <v>0</v>
          </cell>
          <cell r="T188">
            <v>0</v>
          </cell>
        </row>
        <row r="189">
          <cell r="I189">
            <v>0</v>
          </cell>
          <cell r="J189">
            <v>1485170</v>
          </cell>
          <cell r="K189">
            <v>0</v>
          </cell>
          <cell r="L189">
            <v>65310</v>
          </cell>
          <cell r="M189">
            <v>0</v>
          </cell>
          <cell r="N189">
            <v>309000</v>
          </cell>
          <cell r="S189">
            <v>0</v>
          </cell>
          <cell r="T189">
            <v>0</v>
          </cell>
        </row>
        <row r="192">
          <cell r="I192">
            <v>142560</v>
          </cell>
          <cell r="J192">
            <v>82285420</v>
          </cell>
          <cell r="K192">
            <v>194140</v>
          </cell>
          <cell r="L192">
            <v>3998330</v>
          </cell>
          <cell r="M192">
            <v>12682330</v>
          </cell>
          <cell r="N192">
            <v>34608860</v>
          </cell>
          <cell r="S192">
            <v>0</v>
          </cell>
          <cell r="T192">
            <v>0</v>
          </cell>
        </row>
        <row r="193">
          <cell r="I193">
            <v>26510</v>
          </cell>
          <cell r="J193">
            <v>35951710</v>
          </cell>
          <cell r="K193">
            <v>45230</v>
          </cell>
          <cell r="L193">
            <v>2449450</v>
          </cell>
          <cell r="M193">
            <v>2503790</v>
          </cell>
          <cell r="N193">
            <v>19761150</v>
          </cell>
          <cell r="S193">
            <v>0</v>
          </cell>
          <cell r="T193">
            <v>0</v>
          </cell>
        </row>
        <row r="194">
          <cell r="I194">
            <v>0</v>
          </cell>
          <cell r="J194">
            <v>15850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S194">
            <v>0</v>
          </cell>
          <cell r="T194">
            <v>0</v>
          </cell>
        </row>
        <row r="196">
          <cell r="I196">
            <v>132300</v>
          </cell>
          <cell r="J196">
            <v>13672030</v>
          </cell>
          <cell r="K196">
            <v>132300</v>
          </cell>
          <cell r="L196">
            <v>6041550</v>
          </cell>
          <cell r="M196">
            <v>0</v>
          </cell>
          <cell r="N196">
            <v>249000</v>
          </cell>
          <cell r="S196">
            <v>0</v>
          </cell>
          <cell r="T196">
            <v>0</v>
          </cell>
        </row>
        <row r="203">
          <cell r="I203">
            <v>75270</v>
          </cell>
          <cell r="J203">
            <v>84371210</v>
          </cell>
          <cell r="K203">
            <v>0</v>
          </cell>
          <cell r="L203">
            <v>2796560</v>
          </cell>
          <cell r="M203">
            <v>0</v>
          </cell>
          <cell r="N203">
            <v>9778760</v>
          </cell>
          <cell r="S203">
            <v>0</v>
          </cell>
          <cell r="T203">
            <v>0</v>
          </cell>
        </row>
        <row r="204"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S204">
            <v>0</v>
          </cell>
          <cell r="T204">
            <v>0</v>
          </cell>
        </row>
        <row r="207">
          <cell r="I207">
            <v>0</v>
          </cell>
          <cell r="J207">
            <v>58159770</v>
          </cell>
          <cell r="K207">
            <v>82960</v>
          </cell>
          <cell r="L207">
            <v>2300690</v>
          </cell>
          <cell r="M207">
            <v>3112860</v>
          </cell>
          <cell r="N207">
            <v>37167080</v>
          </cell>
          <cell r="S207">
            <v>0</v>
          </cell>
          <cell r="T207">
            <v>0</v>
          </cell>
        </row>
        <row r="208"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S208">
            <v>0</v>
          </cell>
          <cell r="T208">
            <v>0</v>
          </cell>
        </row>
        <row r="209"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S209">
            <v>0</v>
          </cell>
          <cell r="T209">
            <v>0</v>
          </cell>
        </row>
        <row r="210">
          <cell r="I210">
            <v>0</v>
          </cell>
          <cell r="J210">
            <v>108369270</v>
          </cell>
          <cell r="K210">
            <v>0</v>
          </cell>
          <cell r="L210">
            <v>1277930</v>
          </cell>
          <cell r="M210">
            <v>23755930</v>
          </cell>
          <cell r="N210">
            <v>57974110</v>
          </cell>
          <cell r="S210">
            <v>0</v>
          </cell>
          <cell r="T210">
            <v>705840</v>
          </cell>
        </row>
        <row r="211">
          <cell r="I211">
            <v>131110</v>
          </cell>
          <cell r="J211">
            <v>10519120</v>
          </cell>
          <cell r="K211">
            <v>139820</v>
          </cell>
          <cell r="L211">
            <v>1087840</v>
          </cell>
          <cell r="M211">
            <v>0</v>
          </cell>
          <cell r="N211">
            <v>61470</v>
          </cell>
          <cell r="S211">
            <v>0</v>
          </cell>
          <cell r="T211">
            <v>0</v>
          </cell>
        </row>
        <row r="212"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S212">
            <v>0</v>
          </cell>
          <cell r="T212">
            <v>0</v>
          </cell>
        </row>
        <row r="218">
          <cell r="I218">
            <v>0</v>
          </cell>
          <cell r="J218">
            <v>1894650</v>
          </cell>
          <cell r="K218">
            <v>0</v>
          </cell>
          <cell r="L218">
            <v>70580</v>
          </cell>
          <cell r="M218">
            <v>0</v>
          </cell>
          <cell r="N218">
            <v>0</v>
          </cell>
          <cell r="S218">
            <v>0</v>
          </cell>
          <cell r="T218">
            <v>0</v>
          </cell>
        </row>
        <row r="219"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S219">
            <v>0</v>
          </cell>
          <cell r="T219">
            <v>0</v>
          </cell>
        </row>
        <row r="221">
          <cell r="I221">
            <v>25860</v>
          </cell>
          <cell r="J221">
            <v>11643910</v>
          </cell>
          <cell r="K221">
            <v>25860</v>
          </cell>
          <cell r="L221">
            <v>238520</v>
          </cell>
          <cell r="M221">
            <v>670070</v>
          </cell>
          <cell r="N221">
            <v>670070</v>
          </cell>
          <cell r="S221">
            <v>0</v>
          </cell>
          <cell r="T221">
            <v>137320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92"/>
  <sheetViews>
    <sheetView tabSelected="1" zoomScale="80" zoomScaleNormal="80" workbookViewId="0">
      <pane xSplit="5" ySplit="9" topLeftCell="F52" activePane="bottomRight" state="frozen"/>
      <selection pane="topRight" activeCell="F1" sqref="F1"/>
      <selection pane="bottomLeft" activeCell="A10" sqref="A10"/>
      <selection pane="bottomRight" activeCell="U40" sqref="U40"/>
    </sheetView>
  </sheetViews>
  <sheetFormatPr defaultRowHeight="16.5"/>
  <cols>
    <col min="1" max="1" width="6.25" style="1" customWidth="1"/>
    <col min="2" max="2" width="9" style="1" bestFit="1" customWidth="1"/>
    <col min="3" max="3" width="17.375" style="56" customWidth="1"/>
    <col min="4" max="4" width="7.75" style="1" customWidth="1"/>
    <col min="5" max="5" width="13.625" style="1" customWidth="1"/>
    <col min="6" max="15" width="18.25" style="1" customWidth="1"/>
    <col min="16" max="18" width="6.75" style="1" customWidth="1"/>
    <col min="19" max="19" width="6.75" style="1" bestFit="1" customWidth="1"/>
    <col min="20" max="21" width="18.25" style="1" customWidth="1"/>
    <col min="22" max="16384" width="9" style="1"/>
  </cols>
  <sheetData>
    <row r="1" spans="1:21">
      <c r="C1" s="55"/>
      <c r="D1" s="7"/>
      <c r="E1" s="7"/>
      <c r="F1" s="7"/>
      <c r="G1" s="101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ht="30" customHeight="1">
      <c r="A2" s="122" t="s">
        <v>111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</row>
    <row r="3" spans="1:21" ht="20.25" customHeight="1" thickBot="1">
      <c r="A3" s="8"/>
      <c r="B3" s="9" t="s">
        <v>74</v>
      </c>
      <c r="C3" s="51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1" ht="20.25" customHeight="1">
      <c r="A4" s="12"/>
      <c r="B4" s="9" t="s">
        <v>77</v>
      </c>
      <c r="C4" s="51"/>
      <c r="D4" s="10"/>
      <c r="E4" s="14" t="s">
        <v>97</v>
      </c>
      <c r="F4" s="42">
        <f>SUM(F13,F104)</f>
        <v>835442538000</v>
      </c>
      <c r="G4" s="42">
        <f t="shared" ref="G4:O4" si="0">SUM(G13,G104)</f>
        <v>830402799000</v>
      </c>
      <c r="H4" s="42">
        <f t="shared" si="0"/>
        <v>830402799000</v>
      </c>
      <c r="I4" s="42">
        <f>SUM(I13,I104)</f>
        <v>51057975720</v>
      </c>
      <c r="J4" s="42">
        <f t="shared" si="0"/>
        <v>743457770302</v>
      </c>
      <c r="K4" s="42">
        <f t="shared" si="0"/>
        <v>46433898440</v>
      </c>
      <c r="L4" s="42">
        <f t="shared" si="0"/>
        <v>715485419002</v>
      </c>
      <c r="M4" s="42">
        <f t="shared" si="0"/>
        <v>98156170</v>
      </c>
      <c r="N4" s="42">
        <f t="shared" si="0"/>
        <v>811988590</v>
      </c>
      <c r="O4" s="42">
        <f t="shared" si="0"/>
        <v>27160362710</v>
      </c>
      <c r="P4" s="43">
        <f t="shared" ref="P4:R6" si="1">IF(F4=0,0,+$L4/F4)*100</f>
        <v>85.641487769443685</v>
      </c>
      <c r="Q4" s="43">
        <f t="shared" si="1"/>
        <v>86.161248476475819</v>
      </c>
      <c r="R4" s="43">
        <f t="shared" si="1"/>
        <v>86.161248476475819</v>
      </c>
      <c r="S4" s="43">
        <f>IF(J4=0,0,+$L4/J4)*100</f>
        <v>96.237533264513814</v>
      </c>
      <c r="T4" s="42">
        <f>SUM(T13,T104)</f>
        <v>641787570</v>
      </c>
      <c r="U4" s="44">
        <f>SUM(U13,U104)</f>
        <v>24317994099</v>
      </c>
    </row>
    <row r="5" spans="1:21" ht="20.25" customHeight="1">
      <c r="A5" s="13"/>
      <c r="B5" s="9" t="s">
        <v>78</v>
      </c>
      <c r="C5" s="51"/>
      <c r="D5" s="10"/>
      <c r="E5" s="15" t="s">
        <v>99</v>
      </c>
      <c r="F5" s="45"/>
      <c r="G5" s="45"/>
      <c r="H5" s="45"/>
      <c r="I5" s="45"/>
      <c r="J5" s="45"/>
      <c r="K5" s="45"/>
      <c r="L5" s="45"/>
      <c r="M5" s="45"/>
      <c r="N5" s="45"/>
      <c r="O5" s="45"/>
      <c r="P5" s="46">
        <f t="shared" si="1"/>
        <v>0</v>
      </c>
      <c r="Q5" s="46">
        <f t="shared" si="1"/>
        <v>0</v>
      </c>
      <c r="R5" s="46">
        <f t="shared" si="1"/>
        <v>0</v>
      </c>
      <c r="S5" s="46">
        <f>IF(J5=0,0,+$L5/J5)*100</f>
        <v>0</v>
      </c>
      <c r="T5" s="45"/>
      <c r="U5" s="47"/>
    </row>
    <row r="6" spans="1:21" ht="20.25" customHeight="1" thickBot="1">
      <c r="A6" s="10"/>
      <c r="B6" s="10"/>
      <c r="C6" s="51"/>
      <c r="D6" s="10"/>
      <c r="E6" s="16" t="s">
        <v>98</v>
      </c>
      <c r="F6" s="48">
        <f t="shared" ref="F6:O6" si="2">SUM(F17,F108)</f>
        <v>265747755239</v>
      </c>
      <c r="G6" s="48">
        <f t="shared" si="2"/>
        <v>270147755239</v>
      </c>
      <c r="H6" s="48">
        <f t="shared" si="2"/>
        <v>270147755239</v>
      </c>
      <c r="I6" s="48">
        <f t="shared" si="2"/>
        <v>3462087470</v>
      </c>
      <c r="J6" s="48">
        <f t="shared" si="2"/>
        <v>283654011280</v>
      </c>
      <c r="K6" s="48">
        <f t="shared" si="2"/>
        <v>13765411110</v>
      </c>
      <c r="L6" s="48">
        <f t="shared" si="2"/>
        <v>266483057870</v>
      </c>
      <c r="M6" s="48">
        <f t="shared" si="2"/>
        <v>126291740</v>
      </c>
      <c r="N6" s="48">
        <f t="shared" si="2"/>
        <v>1008894150</v>
      </c>
      <c r="O6" s="48">
        <f t="shared" si="2"/>
        <v>16162059260</v>
      </c>
      <c r="P6" s="49">
        <f t="shared" si="1"/>
        <v>100.27669194433597</v>
      </c>
      <c r="Q6" s="49">
        <f t="shared" si="1"/>
        <v>98.643447040395415</v>
      </c>
      <c r="R6" s="49">
        <f t="shared" si="1"/>
        <v>98.643447040395415</v>
      </c>
      <c r="S6" s="49">
        <f>IF(J6=0,0,+$L6/J6)*100</f>
        <v>93.946514864177175</v>
      </c>
      <c r="T6" s="48">
        <f>SUM(T17,T108)</f>
        <v>63141980</v>
      </c>
      <c r="U6" s="50">
        <f>SUM(U17,U108)</f>
        <v>2285262710</v>
      </c>
    </row>
    <row r="7" spans="1:21" ht="20.25" customHeight="1" thickBot="1">
      <c r="A7" s="123" t="s">
        <v>101</v>
      </c>
      <c r="B7" s="124"/>
      <c r="C7" s="51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2" t="s">
        <v>102</v>
      </c>
    </row>
    <row r="8" spans="1:21">
      <c r="A8" s="125" t="s">
        <v>1</v>
      </c>
      <c r="B8" s="113" t="s">
        <v>2</v>
      </c>
      <c r="C8" s="127" t="s">
        <v>3</v>
      </c>
      <c r="D8" s="127" t="s">
        <v>4</v>
      </c>
      <c r="E8" s="129"/>
      <c r="F8" s="115" t="s">
        <v>5</v>
      </c>
      <c r="G8" s="116"/>
      <c r="H8" s="117"/>
      <c r="I8" s="115" t="s">
        <v>6</v>
      </c>
      <c r="J8" s="117"/>
      <c r="K8" s="115" t="s">
        <v>7</v>
      </c>
      <c r="L8" s="117"/>
      <c r="M8" s="115" t="s">
        <v>109</v>
      </c>
      <c r="N8" s="117"/>
      <c r="O8" s="113" t="s">
        <v>8</v>
      </c>
      <c r="P8" s="115" t="s">
        <v>9</v>
      </c>
      <c r="Q8" s="116"/>
      <c r="R8" s="116"/>
      <c r="S8" s="117"/>
      <c r="T8" s="115" t="s">
        <v>10</v>
      </c>
      <c r="U8" s="118"/>
    </row>
    <row r="9" spans="1:21" ht="17.25" thickBot="1">
      <c r="A9" s="126"/>
      <c r="B9" s="114"/>
      <c r="C9" s="128"/>
      <c r="D9" s="128"/>
      <c r="E9" s="130"/>
      <c r="F9" s="111" t="s">
        <v>11</v>
      </c>
      <c r="G9" s="111" t="s">
        <v>12</v>
      </c>
      <c r="H9" s="111" t="s">
        <v>13</v>
      </c>
      <c r="I9" s="111" t="s">
        <v>14</v>
      </c>
      <c r="J9" s="111" t="s">
        <v>15</v>
      </c>
      <c r="K9" s="111" t="s">
        <v>14</v>
      </c>
      <c r="L9" s="111" t="s">
        <v>15</v>
      </c>
      <c r="M9" s="111" t="s">
        <v>14</v>
      </c>
      <c r="N9" s="111" t="s">
        <v>15</v>
      </c>
      <c r="O9" s="114"/>
      <c r="P9" s="111" t="s">
        <v>16</v>
      </c>
      <c r="Q9" s="111" t="s">
        <v>17</v>
      </c>
      <c r="R9" s="111" t="s">
        <v>18</v>
      </c>
      <c r="S9" s="111" t="s">
        <v>19</v>
      </c>
      <c r="T9" s="111" t="s">
        <v>14</v>
      </c>
      <c r="U9" s="72" t="s">
        <v>15</v>
      </c>
    </row>
    <row r="10" spans="1:21" ht="17.25" thickTop="1">
      <c r="A10" s="73" t="s">
        <v>70</v>
      </c>
      <c r="B10" s="112"/>
      <c r="C10" s="18"/>
      <c r="D10" s="119" t="s">
        <v>100</v>
      </c>
      <c r="E10" s="119"/>
      <c r="F10" s="19">
        <f t="shared" ref="F10:O10" si="3">SUM(F11,F102)</f>
        <v>1101190293239</v>
      </c>
      <c r="G10" s="19">
        <f t="shared" si="3"/>
        <v>1100550554239</v>
      </c>
      <c r="H10" s="19">
        <f t="shared" si="3"/>
        <v>1100550554239</v>
      </c>
      <c r="I10" s="19">
        <f>SUM(I11,I102)</f>
        <v>54520063190</v>
      </c>
      <c r="J10" s="19">
        <f t="shared" si="3"/>
        <v>1027111781582</v>
      </c>
      <c r="K10" s="19">
        <f t="shared" si="3"/>
        <v>60199309550</v>
      </c>
      <c r="L10" s="19">
        <f t="shared" si="3"/>
        <v>981968476872</v>
      </c>
      <c r="M10" s="19">
        <f t="shared" si="3"/>
        <v>224447910</v>
      </c>
      <c r="N10" s="19">
        <f t="shared" si="3"/>
        <v>1820882740</v>
      </c>
      <c r="O10" s="19">
        <f t="shared" si="3"/>
        <v>43322421970</v>
      </c>
      <c r="P10" s="33">
        <f>IF(F10=0,0,+$L10/F10)*100</f>
        <v>89.173368390641599</v>
      </c>
      <c r="Q10" s="33">
        <f>IF(G10=0,0,+$L10/G10)*100</f>
        <v>89.225203975387018</v>
      </c>
      <c r="R10" s="33">
        <f>IF(H10=0,0,+$L10/H10)*100</f>
        <v>89.225203975387018</v>
      </c>
      <c r="S10" s="33">
        <f>IF(J10=0,0,+$L10/J10)*100</f>
        <v>95.6048304070207</v>
      </c>
      <c r="T10" s="19">
        <f>SUM(T11,T102)</f>
        <v>704929550</v>
      </c>
      <c r="U10" s="74">
        <f>SUM(U11,U102)</f>
        <v>26603256809</v>
      </c>
    </row>
    <row r="11" spans="1:21">
      <c r="A11" s="75" t="s">
        <v>71</v>
      </c>
      <c r="B11" s="110" t="s">
        <v>72</v>
      </c>
      <c r="C11" s="17" t="s">
        <v>72</v>
      </c>
      <c r="D11" s="120" t="s">
        <v>72</v>
      </c>
      <c r="E11" s="120"/>
      <c r="F11" s="20">
        <f>SUM(F12:F17)</f>
        <v>1098144213239</v>
      </c>
      <c r="G11" s="20">
        <f t="shared" ref="G11:O11" si="4">SUM(G12:G17)</f>
        <v>1097504474239</v>
      </c>
      <c r="H11" s="20">
        <f t="shared" si="4"/>
        <v>1097504474239</v>
      </c>
      <c r="I11" s="20">
        <f t="shared" si="4"/>
        <v>54493638080</v>
      </c>
      <c r="J11" s="20">
        <f t="shared" si="4"/>
        <v>995461484881</v>
      </c>
      <c r="K11" s="20">
        <f t="shared" si="4"/>
        <v>59830963010</v>
      </c>
      <c r="L11" s="20">
        <f t="shared" si="4"/>
        <v>968432314261</v>
      </c>
      <c r="M11" s="20">
        <f t="shared" si="4"/>
        <v>30110530</v>
      </c>
      <c r="N11" s="20">
        <f t="shared" si="4"/>
        <v>126236000</v>
      </c>
      <c r="O11" s="20">
        <f t="shared" si="4"/>
        <v>26902934620</v>
      </c>
      <c r="P11" s="34">
        <f t="shared" ref="P11:R73" si="5">IF(F11=0,0,+$L11/F11)*100</f>
        <v>88.188081545736878</v>
      </c>
      <c r="Q11" s="34">
        <f t="shared" si="5"/>
        <v>88.239486671113795</v>
      </c>
      <c r="R11" s="34">
        <f t="shared" si="5"/>
        <v>88.239486671113795</v>
      </c>
      <c r="S11" s="34">
        <f>IF(J11=0,0,+$L11/J11)*100</f>
        <v>97.284759779206212</v>
      </c>
      <c r="T11" s="20">
        <f>SUM(T12:T17)</f>
        <v>704926630</v>
      </c>
      <c r="U11" s="76">
        <f>SUM(U12:U17)</f>
        <v>26071222639</v>
      </c>
    </row>
    <row r="12" spans="1:21">
      <c r="A12" s="77"/>
      <c r="B12" s="2"/>
      <c r="C12" s="11"/>
      <c r="D12" s="121" t="s">
        <v>73</v>
      </c>
      <c r="E12" s="1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35">
        <f t="shared" si="5"/>
        <v>0</v>
      </c>
      <c r="Q12" s="35">
        <f t="shared" si="5"/>
        <v>0</v>
      </c>
      <c r="R12" s="35">
        <f t="shared" si="5"/>
        <v>0</v>
      </c>
      <c r="S12" s="35">
        <f>IF(J12=0,0,+$L12/J12)*100</f>
        <v>0</v>
      </c>
      <c r="T12" s="21"/>
      <c r="U12" s="78"/>
    </row>
    <row r="13" spans="1:21">
      <c r="A13" s="77"/>
      <c r="B13" s="2"/>
      <c r="C13" s="11"/>
      <c r="D13" s="137" t="s">
        <v>74</v>
      </c>
      <c r="E13" s="137"/>
      <c r="F13" s="22">
        <f>SUM(F18,F26:F27,F30,F34,F47,F54,F58,F61,F66,F72,F78,F91,F94:F96,F101)</f>
        <v>835442538000</v>
      </c>
      <c r="G13" s="22">
        <f>SUM(G18,G26:G27,G30,G34,G47,G54,G58,G61,G66,G72,G78,G91,G94:G96,G101)</f>
        <v>830402799000</v>
      </c>
      <c r="H13" s="22">
        <f>SUM(H18,H26,H30,H34,H47,H54,H58,H61,H66,H72,H78,H91,H94,H95,H96,H100)</f>
        <v>830402799000</v>
      </c>
      <c r="I13" s="22">
        <f>SUM(I18,I26:I27,I30,I34,I47,I54,I58,I61,I66,I72,I78,I91,I94:I96,I101)</f>
        <v>51045292200</v>
      </c>
      <c r="J13" s="22">
        <f t="shared" ref="J13:O13" si="6">SUM(J18,J26:J27,J30,J34,J47,J54,J58,J61,J66,J72,J78,J91,J94:J96,J101)</f>
        <v>725102673191</v>
      </c>
      <c r="K13" s="22">
        <f t="shared" si="6"/>
        <v>46178254950</v>
      </c>
      <c r="L13" s="22">
        <f t="shared" si="6"/>
        <v>706002416571</v>
      </c>
      <c r="M13" s="22">
        <f t="shared" si="6"/>
        <v>6791460</v>
      </c>
      <c r="N13" s="22">
        <f t="shared" si="6"/>
        <v>100594740</v>
      </c>
      <c r="O13" s="22">
        <f t="shared" si="6"/>
        <v>18999661880</v>
      </c>
      <c r="P13" s="36">
        <f t="shared" si="5"/>
        <v>84.506400435525819</v>
      </c>
      <c r="Q13" s="36">
        <f t="shared" si="5"/>
        <v>85.019272264158147</v>
      </c>
      <c r="R13" s="36">
        <f t="shared" si="5"/>
        <v>85.019272264158147</v>
      </c>
      <c r="S13" s="36">
        <f>IF(J13=0,0,+$L13/J13)*100</f>
        <v>97.365854888391951</v>
      </c>
      <c r="T13" s="22">
        <f>SUM(T18,T26:T27,T30,T34,T47,T54,T58,T61,T66,T72,T78,T91,T94:T96,T101)</f>
        <v>641785180</v>
      </c>
      <c r="U13" s="79">
        <f>SUM(U18,U26:U27,U30,U34,U47,U54,U58,U61,U66,U72,U78,U91,U94:U96,U101)</f>
        <v>23853536499</v>
      </c>
    </row>
    <row r="14" spans="1:21">
      <c r="A14" s="77"/>
      <c r="B14" s="2"/>
      <c r="C14" s="11"/>
      <c r="D14" s="138" t="s">
        <v>75</v>
      </c>
      <c r="E14" s="138"/>
      <c r="F14" s="23"/>
      <c r="G14" s="21"/>
      <c r="H14" s="21"/>
      <c r="I14" s="21"/>
      <c r="J14" s="21"/>
      <c r="K14" s="21"/>
      <c r="L14" s="21"/>
      <c r="M14" s="21"/>
      <c r="N14" s="21"/>
      <c r="O14" s="21"/>
      <c r="P14" s="35">
        <f t="shared" si="5"/>
        <v>0</v>
      </c>
      <c r="Q14" s="35">
        <f t="shared" si="5"/>
        <v>0</v>
      </c>
      <c r="R14" s="35">
        <f t="shared" si="5"/>
        <v>0</v>
      </c>
      <c r="S14" s="35">
        <f t="shared" ref="S14:S73" si="7">IF(J14=0,0,+$L14/J14)*100</f>
        <v>0</v>
      </c>
      <c r="T14" s="21"/>
      <c r="U14" s="78"/>
    </row>
    <row r="15" spans="1:21">
      <c r="A15" s="77"/>
      <c r="B15" s="2"/>
      <c r="C15" s="11"/>
      <c r="D15" s="138" t="s">
        <v>76</v>
      </c>
      <c r="E15" s="138"/>
      <c r="F15" s="23"/>
      <c r="G15" s="21"/>
      <c r="H15" s="21"/>
      <c r="I15" s="21"/>
      <c r="J15" s="21"/>
      <c r="K15" s="21"/>
      <c r="L15" s="21"/>
      <c r="M15" s="21"/>
      <c r="N15" s="21"/>
      <c r="O15" s="21"/>
      <c r="P15" s="35">
        <f t="shared" si="5"/>
        <v>0</v>
      </c>
      <c r="Q15" s="35">
        <f t="shared" si="5"/>
        <v>0</v>
      </c>
      <c r="R15" s="35">
        <f t="shared" si="5"/>
        <v>0</v>
      </c>
      <c r="S15" s="35">
        <f t="shared" si="7"/>
        <v>0</v>
      </c>
      <c r="T15" s="21"/>
      <c r="U15" s="78"/>
    </row>
    <row r="16" spans="1:21">
      <c r="A16" s="77"/>
      <c r="B16" s="2"/>
      <c r="C16" s="11"/>
      <c r="D16" s="139" t="s">
        <v>77</v>
      </c>
      <c r="E16" s="139"/>
      <c r="F16" s="24"/>
      <c r="G16" s="27"/>
      <c r="H16" s="27"/>
      <c r="I16" s="27"/>
      <c r="J16" s="27"/>
      <c r="K16" s="27"/>
      <c r="L16" s="27"/>
      <c r="M16" s="27"/>
      <c r="N16" s="27"/>
      <c r="O16" s="27"/>
      <c r="P16" s="38">
        <f t="shared" si="5"/>
        <v>0</v>
      </c>
      <c r="Q16" s="38">
        <f t="shared" si="5"/>
        <v>0</v>
      </c>
      <c r="R16" s="38">
        <f t="shared" si="5"/>
        <v>0</v>
      </c>
      <c r="S16" s="38">
        <f t="shared" si="7"/>
        <v>0</v>
      </c>
      <c r="T16" s="27"/>
      <c r="U16" s="80"/>
    </row>
    <row r="17" spans="1:21">
      <c r="A17" s="77"/>
      <c r="B17" s="2"/>
      <c r="C17" s="11"/>
      <c r="D17" s="135" t="s">
        <v>78</v>
      </c>
      <c r="E17" s="136"/>
      <c r="F17" s="25">
        <f>SUM(F23,F28,F31,F40,F71,F82:F84,F97,F101)</f>
        <v>262701675239</v>
      </c>
      <c r="G17" s="25">
        <f>SUM(G23,G28,G31,G40,G71,G82:G84,G97,G101)</f>
        <v>267101675239</v>
      </c>
      <c r="H17" s="25">
        <f t="shared" ref="H17:O17" si="8">SUM(H23,H28,H31,H40,H71,H82:H84,H97,H101)</f>
        <v>267101675239</v>
      </c>
      <c r="I17" s="25">
        <f t="shared" si="8"/>
        <v>3448345880</v>
      </c>
      <c r="J17" s="25">
        <f t="shared" si="8"/>
        <v>270358811690</v>
      </c>
      <c r="K17" s="25">
        <f t="shared" si="8"/>
        <v>13652708060</v>
      </c>
      <c r="L17" s="25">
        <f t="shared" si="8"/>
        <v>262429897690</v>
      </c>
      <c r="M17" s="25">
        <f t="shared" si="8"/>
        <v>23319070</v>
      </c>
      <c r="N17" s="25">
        <f t="shared" si="8"/>
        <v>25641260</v>
      </c>
      <c r="O17" s="25">
        <f t="shared" si="8"/>
        <v>7903272740</v>
      </c>
      <c r="P17" s="39">
        <f t="shared" si="5"/>
        <v>99.896545178574613</v>
      </c>
      <c r="Q17" s="39">
        <f t="shared" si="5"/>
        <v>98.250936634965029</v>
      </c>
      <c r="R17" s="39">
        <f t="shared" si="5"/>
        <v>98.250936634965029</v>
      </c>
      <c r="S17" s="39">
        <f>IF(J17=0,0,+$L17/J17)*100</f>
        <v>97.0672625943143</v>
      </c>
      <c r="T17" s="25">
        <f>SUM(T23,T28,T31,T40,T71,T82:T84,T97,T101)</f>
        <v>63141450</v>
      </c>
      <c r="U17" s="81">
        <f>SUM(U23,U28,U31,U40,U71,U82:U84,U97,U101)</f>
        <v>2217686140</v>
      </c>
    </row>
    <row r="18" spans="1:21">
      <c r="A18" s="82" t="s">
        <v>20</v>
      </c>
      <c r="B18" s="3" t="s">
        <v>21</v>
      </c>
      <c r="C18" s="105" t="s">
        <v>22</v>
      </c>
      <c r="D18" s="140" t="s">
        <v>23</v>
      </c>
      <c r="E18" s="141"/>
      <c r="F18" s="59">
        <f>SUM(F19:F22)</f>
        <v>512263041000</v>
      </c>
      <c r="G18" s="59">
        <f t="shared" ref="G18:O18" si="9">SUM(G19:G22)</f>
        <v>509223638000</v>
      </c>
      <c r="H18" s="59">
        <f>SUM(H19:H22)</f>
        <v>509223638000</v>
      </c>
      <c r="I18" s="59">
        <f t="shared" si="9"/>
        <v>17148882440</v>
      </c>
      <c r="J18" s="59">
        <f t="shared" si="9"/>
        <v>387631575940</v>
      </c>
      <c r="K18" s="59">
        <f t="shared" si="9"/>
        <v>16738193620</v>
      </c>
      <c r="L18" s="59">
        <f>SUM(L19:L22)</f>
        <v>385798170540</v>
      </c>
      <c r="M18" s="59">
        <f t="shared" si="9"/>
        <v>0</v>
      </c>
      <c r="N18" s="59">
        <f t="shared" si="9"/>
        <v>0</v>
      </c>
      <c r="O18" s="59">
        <f t="shared" si="9"/>
        <v>1833405400</v>
      </c>
      <c r="P18" s="60">
        <f t="shared" si="5"/>
        <v>75.312513232825623</v>
      </c>
      <c r="Q18" s="60">
        <f t="shared" si="5"/>
        <v>75.7620310116083</v>
      </c>
      <c r="R18" s="60">
        <f t="shared" si="5"/>
        <v>75.7620310116083</v>
      </c>
      <c r="S18" s="60">
        <f t="shared" si="7"/>
        <v>99.527023722060306</v>
      </c>
      <c r="T18" s="59">
        <f>SUM(T19:T22)</f>
        <v>278034370</v>
      </c>
      <c r="U18" s="83">
        <f>SUM(U19:U22)</f>
        <v>9658766360</v>
      </c>
    </row>
    <row r="19" spans="1:21">
      <c r="A19" s="84"/>
      <c r="B19" s="4"/>
      <c r="C19" s="57"/>
      <c r="D19" s="131" t="s">
        <v>24</v>
      </c>
      <c r="E19" s="132"/>
      <c r="F19" s="26">
        <f>[1]sheet!F8</f>
        <v>419566645000</v>
      </c>
      <c r="G19" s="26">
        <v>434712832000</v>
      </c>
      <c r="H19" s="26">
        <v>434712832000</v>
      </c>
      <c r="I19" s="26">
        <f>[1]sheet!I8</f>
        <v>10198145540</v>
      </c>
      <c r="J19" s="26">
        <f>[1]sheet!J8</f>
        <v>297756290050</v>
      </c>
      <c r="K19" s="26">
        <f>[1]sheet!K8</f>
        <v>9735806340</v>
      </c>
      <c r="L19" s="26">
        <f>[1]sheet!L8</f>
        <v>296800817810</v>
      </c>
      <c r="M19" s="26">
        <f>[1]sheet!M8</f>
        <v>0</v>
      </c>
      <c r="N19" s="26">
        <f>[1]sheet!N8</f>
        <v>0</v>
      </c>
      <c r="O19" s="26">
        <f>J19-L19-N19</f>
        <v>955472240</v>
      </c>
      <c r="P19" s="35">
        <f t="shared" si="5"/>
        <v>70.739850592746706</v>
      </c>
      <c r="Q19" s="35">
        <f t="shared" si="5"/>
        <v>68.275145328583264</v>
      </c>
      <c r="R19" s="35">
        <f t="shared" si="5"/>
        <v>68.275145328583264</v>
      </c>
      <c r="S19" s="35">
        <f t="shared" si="7"/>
        <v>99.679109301153787</v>
      </c>
      <c r="T19" s="26">
        <f>[1]sheet!S8</f>
        <v>240953310</v>
      </c>
      <c r="U19" s="85">
        <f>[1]sheet!T8</f>
        <v>9396756680</v>
      </c>
    </row>
    <row r="20" spans="1:21">
      <c r="A20" s="84"/>
      <c r="B20" s="4"/>
      <c r="C20" s="57"/>
      <c r="D20" s="133" t="s">
        <v>25</v>
      </c>
      <c r="E20" s="134"/>
      <c r="F20" s="26">
        <f>[1]sheet!F9</f>
        <v>88360127000</v>
      </c>
      <c r="G20" s="26">
        <v>68288311000</v>
      </c>
      <c r="H20" s="26">
        <v>68288311000</v>
      </c>
      <c r="I20" s="26">
        <f>[1]sheet!I9</f>
        <v>6687610780</v>
      </c>
      <c r="J20" s="26">
        <f>[1]sheet!J9</f>
        <v>81048136690</v>
      </c>
      <c r="K20" s="26">
        <f>[1]sheet!K9</f>
        <v>6691106000</v>
      </c>
      <c r="L20" s="26">
        <f>[1]sheet!L9</f>
        <v>81019449480</v>
      </c>
      <c r="M20" s="26">
        <f>[1]sheet!M9</f>
        <v>0</v>
      </c>
      <c r="N20" s="26">
        <f>[1]sheet!N9</f>
        <v>0</v>
      </c>
      <c r="O20" s="26">
        <f t="shared" ref="O20:O33" si="10">J20-L20-N20</f>
        <v>28687210</v>
      </c>
      <c r="P20" s="35">
        <f t="shared" si="5"/>
        <v>91.692318957395784</v>
      </c>
      <c r="Q20" s="35">
        <f t="shared" si="5"/>
        <v>118.64321769504593</v>
      </c>
      <c r="R20" s="35">
        <f t="shared" si="5"/>
        <v>118.64321769504593</v>
      </c>
      <c r="S20" s="35">
        <f t="shared" si="7"/>
        <v>99.964604726065787</v>
      </c>
      <c r="T20" s="26">
        <f>[1]sheet!S9</f>
        <v>25456530</v>
      </c>
      <c r="U20" s="85">
        <f>[1]sheet!T9</f>
        <v>248124940</v>
      </c>
    </row>
    <row r="21" spans="1:21">
      <c r="A21" s="84"/>
      <c r="B21" s="4"/>
      <c r="C21" s="57"/>
      <c r="D21" s="133" t="s">
        <v>26</v>
      </c>
      <c r="E21" s="134"/>
      <c r="F21" s="71">
        <f>[1]sheet!F11</f>
        <v>1381865000</v>
      </c>
      <c r="G21" s="71">
        <v>1239640000</v>
      </c>
      <c r="H21" s="71">
        <v>1239640000</v>
      </c>
      <c r="I21" s="71">
        <f>[1]sheet!I11</f>
        <v>69910530</v>
      </c>
      <c r="J21" s="71">
        <f>[1]sheet!J11</f>
        <v>1148716620</v>
      </c>
      <c r="K21" s="71">
        <f>[1]sheet!K11</f>
        <v>68070890</v>
      </c>
      <c r="L21" s="71">
        <f>[1]sheet!L11</f>
        <v>1146876980</v>
      </c>
      <c r="M21" s="71">
        <f>[1]sheet!M11</f>
        <v>0</v>
      </c>
      <c r="N21" s="71">
        <f>[1]sheet!N11</f>
        <v>0</v>
      </c>
      <c r="O21" s="26">
        <f t="shared" si="10"/>
        <v>1839640</v>
      </c>
      <c r="P21" s="35">
        <f t="shared" si="5"/>
        <v>82.994864187167337</v>
      </c>
      <c r="Q21" s="35">
        <f t="shared" si="5"/>
        <v>92.516938788680577</v>
      </c>
      <c r="R21" s="35">
        <f t="shared" si="5"/>
        <v>92.516938788680577</v>
      </c>
      <c r="S21" s="35">
        <f t="shared" si="7"/>
        <v>99.839852582615194</v>
      </c>
      <c r="T21" s="26">
        <f>[1]sheet!S11</f>
        <v>4224000</v>
      </c>
      <c r="U21" s="85">
        <f>[1]sheet!T11</f>
        <v>6250360</v>
      </c>
    </row>
    <row r="22" spans="1:21">
      <c r="A22" s="84"/>
      <c r="B22" s="4"/>
      <c r="C22" s="70"/>
      <c r="D22" s="133" t="s">
        <v>79</v>
      </c>
      <c r="E22" s="134"/>
      <c r="F22" s="71">
        <f>[1]sheet!F14</f>
        <v>2954404000</v>
      </c>
      <c r="G22" s="71">
        <v>4982855000</v>
      </c>
      <c r="H22" s="71">
        <v>4982855000</v>
      </c>
      <c r="I22" s="26">
        <f>[1]sheet!I12+[1]sheet!I13+[1]sheet!I10+[1]sheet!I14</f>
        <v>193215590</v>
      </c>
      <c r="J22" s="26">
        <f>[1]sheet!J12+[1]sheet!J13+[1]sheet!J10+[1]sheet!J14</f>
        <v>7678432580</v>
      </c>
      <c r="K22" s="26">
        <f>[1]sheet!K12+[1]sheet!K13+[1]sheet!K10+[1]sheet!K14</f>
        <v>243210390</v>
      </c>
      <c r="L22" s="26">
        <f>[1]sheet!L12+[1]sheet!L13+[1]sheet!L10+[1]sheet!L14</f>
        <v>6831026270</v>
      </c>
      <c r="M22" s="26">
        <f>[1]sheet!M12+[1]sheet!M13+[1]sheet!M10+[1]sheet!M14</f>
        <v>0</v>
      </c>
      <c r="N22" s="26">
        <f>[1]sheet!N12+[1]sheet!N13+[1]sheet!N10+[1]sheet!N14</f>
        <v>0</v>
      </c>
      <c r="O22" s="26">
        <f t="shared" si="10"/>
        <v>847406310</v>
      </c>
      <c r="P22" s="35">
        <f t="shared" si="5"/>
        <v>231.2150359260277</v>
      </c>
      <c r="Q22" s="35">
        <f t="shared" si="5"/>
        <v>137.09060909859909</v>
      </c>
      <c r="R22" s="35">
        <f t="shared" si="5"/>
        <v>137.09060909859909</v>
      </c>
      <c r="S22" s="35">
        <f t="shared" si="7"/>
        <v>88.963811283474215</v>
      </c>
      <c r="T22" s="26">
        <f>[1]sheet!S10+[1]sheet!S12+[1]sheet!S13+[1]sheet!S14</f>
        <v>7400530</v>
      </c>
      <c r="U22" s="85">
        <f>[1]sheet!T10+[1]sheet!T12+[1]sheet!T13+[1]sheet!T14</f>
        <v>7634380</v>
      </c>
    </row>
    <row r="23" spans="1:21">
      <c r="A23" s="84"/>
      <c r="B23" s="4"/>
      <c r="C23" s="107" t="s">
        <v>28</v>
      </c>
      <c r="D23" s="135" t="s">
        <v>23</v>
      </c>
      <c r="E23" s="136"/>
      <c r="F23" s="64">
        <f>SUM(F24:F25)</f>
        <v>34744759239</v>
      </c>
      <c r="G23" s="64">
        <f>SUM(G24:G25)</f>
        <v>36244759239</v>
      </c>
      <c r="H23" s="64">
        <f t="shared" ref="H23:O23" si="11">SUM(H24:H25)</f>
        <v>36244759239</v>
      </c>
      <c r="I23" s="64">
        <f t="shared" si="11"/>
        <v>1526095630</v>
      </c>
      <c r="J23" s="64">
        <f t="shared" si="11"/>
        <v>32896269420</v>
      </c>
      <c r="K23" s="64">
        <f t="shared" si="11"/>
        <v>1530721800</v>
      </c>
      <c r="L23" s="64">
        <f t="shared" si="11"/>
        <v>32564188180</v>
      </c>
      <c r="M23" s="64">
        <f t="shared" si="11"/>
        <v>0</v>
      </c>
      <c r="N23" s="64">
        <f t="shared" si="11"/>
        <v>310530</v>
      </c>
      <c r="O23" s="64">
        <f t="shared" si="11"/>
        <v>331770710</v>
      </c>
      <c r="P23" s="65">
        <f t="shared" si="5"/>
        <v>93.724028870079579</v>
      </c>
      <c r="Q23" s="65">
        <f t="shared" si="5"/>
        <v>89.845232424555206</v>
      </c>
      <c r="R23" s="65">
        <f t="shared" si="5"/>
        <v>89.845232424555206</v>
      </c>
      <c r="S23" s="65">
        <f t="shared" si="7"/>
        <v>98.990520062441774</v>
      </c>
      <c r="T23" s="64">
        <f>SUM(T24:T25)</f>
        <v>8464900</v>
      </c>
      <c r="U23" s="86">
        <f>SUM(U24:U25)</f>
        <v>230230470</v>
      </c>
    </row>
    <row r="24" spans="1:21">
      <c r="A24" s="84"/>
      <c r="B24" s="4"/>
      <c r="C24" s="57"/>
      <c r="D24" s="131" t="s">
        <v>29</v>
      </c>
      <c r="E24" s="132"/>
      <c r="F24" s="26">
        <f>[1]sheet!F44</f>
        <v>31435715299</v>
      </c>
      <c r="G24" s="26">
        <v>32935715299</v>
      </c>
      <c r="H24" s="26">
        <v>32935715299</v>
      </c>
      <c r="I24" s="26">
        <f>[1]sheet!I44</f>
        <v>1475169910</v>
      </c>
      <c r="J24" s="26">
        <f>[1]sheet!J44</f>
        <v>29575465220</v>
      </c>
      <c r="K24" s="26">
        <f>[1]sheet!K44</f>
        <v>1472980630</v>
      </c>
      <c r="L24" s="26">
        <f>[1]sheet!L44</f>
        <v>29385855790</v>
      </c>
      <c r="M24" s="26">
        <f>[1]sheet!M44</f>
        <v>0</v>
      </c>
      <c r="N24" s="26">
        <f>[1]sheet!N44</f>
        <v>0</v>
      </c>
      <c r="O24" s="26">
        <f>J24-L24-N24</f>
        <v>189609430</v>
      </c>
      <c r="P24" s="35">
        <f t="shared" si="5"/>
        <v>93.479201953883305</v>
      </c>
      <c r="Q24" s="35">
        <f t="shared" si="5"/>
        <v>89.221853915200128</v>
      </c>
      <c r="R24" s="35">
        <f t="shared" si="5"/>
        <v>89.221853915200128</v>
      </c>
      <c r="S24" s="35">
        <f t="shared" si="7"/>
        <v>99.358896204710319</v>
      </c>
      <c r="T24" s="26">
        <f>[1]sheet!S44</f>
        <v>7935900</v>
      </c>
      <c r="U24" s="85">
        <f>[1]sheet!T44</f>
        <v>216920230</v>
      </c>
    </row>
    <row r="25" spans="1:21">
      <c r="A25" s="84"/>
      <c r="B25" s="4"/>
      <c r="C25" s="70"/>
      <c r="D25" s="133" t="s">
        <v>30</v>
      </c>
      <c r="E25" s="134"/>
      <c r="F25" s="26">
        <f>[1]sheet!F43</f>
        <v>3309043940</v>
      </c>
      <c r="G25" s="26">
        <v>3309043940</v>
      </c>
      <c r="H25" s="26">
        <v>3309043940</v>
      </c>
      <c r="I25" s="26">
        <f>[1]sheet!I43</f>
        <v>50925720</v>
      </c>
      <c r="J25" s="26">
        <f>[1]sheet!J43</f>
        <v>3320804200</v>
      </c>
      <c r="K25" s="26">
        <f>[1]sheet!K43</f>
        <v>57741170</v>
      </c>
      <c r="L25" s="26">
        <f>[1]sheet!L43</f>
        <v>3178332390</v>
      </c>
      <c r="M25" s="26">
        <f>[1]sheet!M43</f>
        <v>0</v>
      </c>
      <c r="N25" s="26">
        <f>[1]sheet!N43</f>
        <v>310530</v>
      </c>
      <c r="O25" s="26">
        <f t="shared" si="10"/>
        <v>142161280</v>
      </c>
      <c r="P25" s="35">
        <f t="shared" si="5"/>
        <v>96.049869618836198</v>
      </c>
      <c r="Q25" s="35">
        <f t="shared" si="5"/>
        <v>96.049869618836198</v>
      </c>
      <c r="R25" s="35">
        <f t="shared" si="5"/>
        <v>96.049869618836198</v>
      </c>
      <c r="S25" s="35">
        <f t="shared" si="7"/>
        <v>95.709719651643425</v>
      </c>
      <c r="T25" s="26">
        <f>[1]sheet!S43</f>
        <v>529000</v>
      </c>
      <c r="U25" s="85">
        <f>[1]sheet!T43</f>
        <v>13310240</v>
      </c>
    </row>
    <row r="26" spans="1:21">
      <c r="A26" s="84"/>
      <c r="B26" s="4"/>
      <c r="C26" s="61" t="s">
        <v>31</v>
      </c>
      <c r="D26" s="143" t="s">
        <v>108</v>
      </c>
      <c r="E26" s="144"/>
      <c r="F26" s="59">
        <f>[1]sheet!F15</f>
        <v>329677000</v>
      </c>
      <c r="G26" s="59">
        <v>769648000</v>
      </c>
      <c r="H26" s="59">
        <v>769648000</v>
      </c>
      <c r="I26" s="59">
        <f>[1]sheet!I15</f>
        <v>61840030</v>
      </c>
      <c r="J26" s="59">
        <f>[1]sheet!J15</f>
        <v>816717650</v>
      </c>
      <c r="K26" s="59">
        <f>[1]sheet!K15</f>
        <v>61840030</v>
      </c>
      <c r="L26" s="59">
        <f>[1]sheet!L15</f>
        <v>816717650</v>
      </c>
      <c r="M26" s="59">
        <f>[1]sheet!M15</f>
        <v>0</v>
      </c>
      <c r="N26" s="59">
        <f>[1]sheet!N15</f>
        <v>0</v>
      </c>
      <c r="O26" s="59">
        <f>[1]sheet!O15</f>
        <v>0</v>
      </c>
      <c r="P26" s="63">
        <f t="shared" si="5"/>
        <v>247.73267470888172</v>
      </c>
      <c r="Q26" s="63">
        <f t="shared" si="5"/>
        <v>106.11573732407543</v>
      </c>
      <c r="R26" s="63">
        <f t="shared" si="5"/>
        <v>106.11573732407543</v>
      </c>
      <c r="S26" s="63">
        <f t="shared" si="7"/>
        <v>100</v>
      </c>
      <c r="T26" s="59">
        <f>[1]sheet!T15</f>
        <v>0</v>
      </c>
      <c r="U26" s="83">
        <f>[1]sheet!U15</f>
        <v>0</v>
      </c>
    </row>
    <row r="27" spans="1:21">
      <c r="A27" s="84"/>
      <c r="B27" s="4"/>
      <c r="C27" s="61" t="s">
        <v>32</v>
      </c>
      <c r="D27" s="143" t="s">
        <v>108</v>
      </c>
      <c r="E27" s="144"/>
      <c r="F27" s="59">
        <v>0</v>
      </c>
      <c r="G27" s="59">
        <v>0</v>
      </c>
      <c r="H27" s="59">
        <v>0</v>
      </c>
      <c r="I27" s="59">
        <v>0</v>
      </c>
      <c r="J27" s="59">
        <v>0</v>
      </c>
      <c r="K27" s="59">
        <v>0</v>
      </c>
      <c r="L27" s="59">
        <v>0</v>
      </c>
      <c r="M27" s="59">
        <v>0</v>
      </c>
      <c r="N27" s="59">
        <v>0</v>
      </c>
      <c r="O27" s="62">
        <f t="shared" si="10"/>
        <v>0</v>
      </c>
      <c r="P27" s="63">
        <f t="shared" si="5"/>
        <v>0</v>
      </c>
      <c r="Q27" s="63">
        <f t="shared" si="5"/>
        <v>0</v>
      </c>
      <c r="R27" s="63">
        <f t="shared" si="5"/>
        <v>0</v>
      </c>
      <c r="S27" s="63">
        <f t="shared" si="7"/>
        <v>0</v>
      </c>
      <c r="T27" s="59">
        <v>0</v>
      </c>
      <c r="U27" s="83">
        <v>0</v>
      </c>
    </row>
    <row r="28" spans="1:21">
      <c r="A28" s="84"/>
      <c r="B28" s="4"/>
      <c r="C28" s="106" t="s">
        <v>33</v>
      </c>
      <c r="D28" s="145"/>
      <c r="E28" s="146"/>
      <c r="F28" s="64">
        <f>[1]sheet!F45</f>
        <v>9300000000</v>
      </c>
      <c r="G28" s="64">
        <v>9700000000</v>
      </c>
      <c r="H28" s="64">
        <v>9700000000</v>
      </c>
      <c r="I28" s="64">
        <f>[1]sheet!I45</f>
        <v>0</v>
      </c>
      <c r="J28" s="64">
        <f>[1]sheet!J45</f>
        <v>9600647510</v>
      </c>
      <c r="K28" s="64">
        <f>[1]sheet!K45</f>
        <v>0</v>
      </c>
      <c r="L28" s="64">
        <f>[1]sheet!L45</f>
        <v>9600647510</v>
      </c>
      <c r="M28" s="64">
        <f>[1]sheet!M45</f>
        <v>0</v>
      </c>
      <c r="N28" s="64">
        <f>[1]sheet!N45</f>
        <v>0</v>
      </c>
      <c r="O28" s="66">
        <f t="shared" si="10"/>
        <v>0</v>
      </c>
      <c r="P28" s="37">
        <f t="shared" si="5"/>
        <v>103.23276892473119</v>
      </c>
      <c r="Q28" s="37">
        <f t="shared" si="5"/>
        <v>98.975747525773201</v>
      </c>
      <c r="R28" s="37">
        <f t="shared" si="5"/>
        <v>98.975747525773201</v>
      </c>
      <c r="S28" s="37">
        <f t="shared" si="7"/>
        <v>100</v>
      </c>
      <c r="T28" s="64"/>
      <c r="U28" s="86">
        <v>25284410</v>
      </c>
    </row>
    <row r="29" spans="1:21">
      <c r="A29" s="84"/>
      <c r="B29" s="4"/>
      <c r="C29" s="105" t="s">
        <v>34</v>
      </c>
      <c r="D29" s="147" t="s">
        <v>23</v>
      </c>
      <c r="E29" s="148"/>
      <c r="F29" s="67">
        <f>SUM(F30,F31)</f>
        <v>22538420000</v>
      </c>
      <c r="G29" s="67">
        <f>SUM(G30,G31)</f>
        <v>25043972000</v>
      </c>
      <c r="H29" s="67">
        <f t="shared" ref="H29:N29" si="12">SUM(H30,H31)</f>
        <v>25043972000</v>
      </c>
      <c r="I29" s="67">
        <f t="shared" si="12"/>
        <v>1412177910</v>
      </c>
      <c r="J29" s="67">
        <f t="shared" si="12"/>
        <v>26820378140</v>
      </c>
      <c r="K29" s="67">
        <f t="shared" si="12"/>
        <v>1545535140</v>
      </c>
      <c r="L29" s="67">
        <f t="shared" si="12"/>
        <v>26076685220</v>
      </c>
      <c r="M29" s="67">
        <f t="shared" si="12"/>
        <v>0</v>
      </c>
      <c r="N29" s="67">
        <f t="shared" si="12"/>
        <v>0</v>
      </c>
      <c r="O29" s="67">
        <f t="shared" si="10"/>
        <v>743692920</v>
      </c>
      <c r="P29" s="68">
        <f t="shared" si="5"/>
        <v>115.69881659850158</v>
      </c>
      <c r="Q29" s="68">
        <f t="shared" si="5"/>
        <v>104.12359996249796</v>
      </c>
      <c r="R29" s="68">
        <f t="shared" si="5"/>
        <v>104.12359996249796</v>
      </c>
      <c r="S29" s="68">
        <f t="shared" si="7"/>
        <v>97.227134844564873</v>
      </c>
      <c r="T29" s="67">
        <f>SUM(T30,T31)</f>
        <v>10339190</v>
      </c>
      <c r="U29" s="87">
        <f>SUM(U30,U31)</f>
        <v>101966350</v>
      </c>
    </row>
    <row r="30" spans="1:21">
      <c r="A30" s="84"/>
      <c r="B30" s="4"/>
      <c r="C30" s="58"/>
      <c r="D30" s="149" t="s">
        <v>82</v>
      </c>
      <c r="E30" s="150"/>
      <c r="F30" s="28">
        <f>[1]sheet!F19</f>
        <v>1881504000</v>
      </c>
      <c r="G30" s="28">
        <v>1887056000</v>
      </c>
      <c r="H30" s="28">
        <v>1887056000</v>
      </c>
      <c r="I30" s="28">
        <f>[1]sheet!I19</f>
        <v>-10320</v>
      </c>
      <c r="J30" s="28">
        <f>[1]sheet!J19</f>
        <v>2292679950</v>
      </c>
      <c r="K30" s="28">
        <f>[1]sheet!K19</f>
        <v>14004190</v>
      </c>
      <c r="L30" s="28">
        <f>[1]sheet!L19</f>
        <v>2063243250</v>
      </c>
      <c r="M30" s="28">
        <f>[1]sheet!M19</f>
        <v>0</v>
      </c>
      <c r="N30" s="28">
        <f>[1]sheet!N19</f>
        <v>0</v>
      </c>
      <c r="O30" s="59">
        <f t="shared" si="10"/>
        <v>229436700</v>
      </c>
      <c r="P30" s="40">
        <f t="shared" si="5"/>
        <v>109.65925397979488</v>
      </c>
      <c r="Q30" s="40">
        <f t="shared" si="5"/>
        <v>109.3366201109029</v>
      </c>
      <c r="R30" s="40">
        <f t="shared" si="5"/>
        <v>109.3366201109029</v>
      </c>
      <c r="S30" s="40">
        <f t="shared" si="7"/>
        <v>89.992641580871322</v>
      </c>
      <c r="T30" s="28">
        <f>[1]sheet!S19</f>
        <v>13860</v>
      </c>
      <c r="U30" s="88">
        <f>[1]sheet!T19</f>
        <v>279550</v>
      </c>
    </row>
    <row r="31" spans="1:21">
      <c r="A31" s="84"/>
      <c r="B31" s="4"/>
      <c r="C31" s="58"/>
      <c r="D31" s="142"/>
      <c r="E31" s="109" t="s">
        <v>106</v>
      </c>
      <c r="F31" s="31">
        <f>SUM(F32:F33)</f>
        <v>20656916000</v>
      </c>
      <c r="G31" s="31">
        <f>SUM(G32:G33)</f>
        <v>23156916000</v>
      </c>
      <c r="H31" s="31">
        <f t="shared" ref="H31:N31" si="13">SUM(H32:H33)</f>
        <v>23156916000</v>
      </c>
      <c r="I31" s="31">
        <f t="shared" si="13"/>
        <v>1412188230</v>
      </c>
      <c r="J31" s="31">
        <f t="shared" si="13"/>
        <v>24527698190</v>
      </c>
      <c r="K31" s="31">
        <f t="shared" si="13"/>
        <v>1531530950</v>
      </c>
      <c r="L31" s="31">
        <f t="shared" si="13"/>
        <v>24013441970</v>
      </c>
      <c r="M31" s="31">
        <f t="shared" si="13"/>
        <v>0</v>
      </c>
      <c r="N31" s="31">
        <f t="shared" si="13"/>
        <v>0</v>
      </c>
      <c r="O31" s="32">
        <f t="shared" si="10"/>
        <v>514256220</v>
      </c>
      <c r="P31" s="53">
        <f>IF(F31=0,0,+$L31/F31)*100</f>
        <v>116.24892103932649</v>
      </c>
      <c r="Q31" s="53">
        <f>IF(G31=0,0,+$L31/G31)*100</f>
        <v>103.6987911948206</v>
      </c>
      <c r="R31" s="53">
        <f>IF(H31=0,0,+$L31/H31)*100</f>
        <v>103.6987911948206</v>
      </c>
      <c r="S31" s="53">
        <f>IF(J31=0,0,+$L31/J31)*100</f>
        <v>97.903365346326453</v>
      </c>
      <c r="T31" s="31">
        <f>SUM(T32:T33)</f>
        <v>10325330</v>
      </c>
      <c r="U31" s="89">
        <f>SUM(U32:U33)</f>
        <v>101686800</v>
      </c>
    </row>
    <row r="32" spans="1:21" ht="16.5" customHeight="1">
      <c r="A32" s="84"/>
      <c r="B32" s="4"/>
      <c r="C32" s="57"/>
      <c r="D32" s="142"/>
      <c r="E32" s="52" t="s">
        <v>104</v>
      </c>
      <c r="F32" s="31">
        <f>[1]sheet!F48</f>
        <v>5433010000</v>
      </c>
      <c r="G32" s="31">
        <v>5533916000</v>
      </c>
      <c r="H32" s="31">
        <v>5533916000</v>
      </c>
      <c r="I32" s="31">
        <f>[1]sheet!I48</f>
        <v>-3783580</v>
      </c>
      <c r="J32" s="31">
        <f>[1]sheet!J48</f>
        <v>6515007210</v>
      </c>
      <c r="K32" s="31">
        <f>[1]sheet!K48</f>
        <v>119607900</v>
      </c>
      <c r="L32" s="31">
        <f>[1]sheet!L48</f>
        <v>6012243250</v>
      </c>
      <c r="M32" s="31">
        <f>[1]sheet!M48</f>
        <v>0</v>
      </c>
      <c r="N32" s="31">
        <f>[1]sheet!N48</f>
        <v>0</v>
      </c>
      <c r="O32" s="32">
        <f t="shared" si="10"/>
        <v>502763960</v>
      </c>
      <c r="P32" s="53">
        <f t="shared" si="5"/>
        <v>110.66136911214961</v>
      </c>
      <c r="Q32" s="53">
        <f t="shared" si="5"/>
        <v>108.64355819640197</v>
      </c>
      <c r="R32" s="53">
        <f t="shared" si="5"/>
        <v>108.64355819640197</v>
      </c>
      <c r="S32" s="53">
        <f t="shared" si="7"/>
        <v>92.282986897876356</v>
      </c>
      <c r="T32" s="31">
        <f>[1]sheet!S48</f>
        <v>10107450</v>
      </c>
      <c r="U32" s="89">
        <f>[1]sheet!T48</f>
        <v>42226700</v>
      </c>
    </row>
    <row r="33" spans="1:21" ht="16.5" customHeight="1">
      <c r="A33" s="84"/>
      <c r="B33" s="4"/>
      <c r="C33" s="70"/>
      <c r="D33" s="142"/>
      <c r="E33" s="54" t="s">
        <v>105</v>
      </c>
      <c r="F33" s="31">
        <f>[1]sheet!F47</f>
        <v>15223906000</v>
      </c>
      <c r="G33" s="31">
        <v>17623000000</v>
      </c>
      <c r="H33" s="31">
        <v>17623000000</v>
      </c>
      <c r="I33" s="31">
        <f>[1]sheet!I47</f>
        <v>1415971810</v>
      </c>
      <c r="J33" s="31">
        <f>[1]sheet!J47</f>
        <v>18012690980</v>
      </c>
      <c r="K33" s="31">
        <f>[1]sheet!K47</f>
        <v>1411923050</v>
      </c>
      <c r="L33" s="31">
        <f>[1]sheet!L47</f>
        <v>18001198720</v>
      </c>
      <c r="M33" s="31">
        <f>[1]sheet!M47</f>
        <v>0</v>
      </c>
      <c r="N33" s="31">
        <f>[1]sheet!N47</f>
        <v>0</v>
      </c>
      <c r="O33" s="32">
        <f t="shared" si="10"/>
        <v>11492260</v>
      </c>
      <c r="P33" s="53">
        <f t="shared" si="5"/>
        <v>118.24297075927821</v>
      </c>
      <c r="Q33" s="53">
        <f t="shared" si="5"/>
        <v>102.14605186404131</v>
      </c>
      <c r="R33" s="53">
        <f t="shared" si="5"/>
        <v>102.14605186404131</v>
      </c>
      <c r="S33" s="53">
        <f t="shared" si="7"/>
        <v>99.936199094223284</v>
      </c>
      <c r="T33" s="31">
        <f>[1]sheet!S47</f>
        <v>217880</v>
      </c>
      <c r="U33" s="89">
        <f>[1]sheet!T47</f>
        <v>59460100</v>
      </c>
    </row>
    <row r="34" spans="1:21">
      <c r="A34" s="84"/>
      <c r="B34" s="4"/>
      <c r="C34" s="105" t="s">
        <v>36</v>
      </c>
      <c r="D34" s="140" t="s">
        <v>23</v>
      </c>
      <c r="E34" s="141"/>
      <c r="F34" s="59">
        <f>SUM(F35:F39)</f>
        <v>143588751000</v>
      </c>
      <c r="G34" s="59">
        <f t="shared" ref="G34:O34" si="14">SUM(G35:G39)</f>
        <v>143480984000</v>
      </c>
      <c r="H34" s="59">
        <f>SUM(H35:H38)</f>
        <v>143480984000</v>
      </c>
      <c r="I34" s="59">
        <f>SUM(I35:I38)</f>
        <v>5914304810</v>
      </c>
      <c r="J34" s="59">
        <f t="shared" si="14"/>
        <v>152200351811</v>
      </c>
      <c r="K34" s="59">
        <f t="shared" si="14"/>
        <v>6574325360</v>
      </c>
      <c r="L34" s="59">
        <f t="shared" si="14"/>
        <v>146607427711</v>
      </c>
      <c r="M34" s="59">
        <f t="shared" si="14"/>
        <v>0</v>
      </c>
      <c r="N34" s="59">
        <f t="shared" si="14"/>
        <v>93471910</v>
      </c>
      <c r="O34" s="59">
        <f t="shared" si="14"/>
        <v>5499452190</v>
      </c>
      <c r="P34" s="60">
        <f t="shared" si="5"/>
        <v>102.10230724202066</v>
      </c>
      <c r="Q34" s="60">
        <f t="shared" si="5"/>
        <v>102.17899516984077</v>
      </c>
      <c r="R34" s="60">
        <f t="shared" si="5"/>
        <v>102.17899516984077</v>
      </c>
      <c r="S34" s="60">
        <f t="shared" si="7"/>
        <v>96.325288323285079</v>
      </c>
      <c r="T34" s="59">
        <f>SUM(T35:T39)</f>
        <v>284175630</v>
      </c>
      <c r="U34" s="83">
        <f>SUM(U35:U39)</f>
        <v>11963812599</v>
      </c>
    </row>
    <row r="35" spans="1:21">
      <c r="A35" s="84"/>
      <c r="B35" s="4"/>
      <c r="C35" s="57"/>
      <c r="D35" s="131" t="s">
        <v>37</v>
      </c>
      <c r="E35" s="132"/>
      <c r="F35" s="26">
        <f>[1]sheet!F22</f>
        <v>17044343000</v>
      </c>
      <c r="G35" s="26">
        <v>16413623000</v>
      </c>
      <c r="H35" s="26">
        <v>16413623000</v>
      </c>
      <c r="I35" s="26">
        <f>[1]sheet!I22</f>
        <v>-382064360</v>
      </c>
      <c r="J35" s="26">
        <f>[1]sheet!J22</f>
        <v>20630954651</v>
      </c>
      <c r="K35" s="26">
        <f>[1]sheet!K22</f>
        <v>152669700</v>
      </c>
      <c r="L35" s="26">
        <f>[1]sheet!L22</f>
        <v>17459184481</v>
      </c>
      <c r="M35" s="26">
        <f>[1]sheet!M22</f>
        <v>0</v>
      </c>
      <c r="N35" s="26">
        <f>[1]sheet!N22</f>
        <v>0</v>
      </c>
      <c r="O35" s="26">
        <f t="shared" ref="O35:O94" si="15">J35-L35-N35</f>
        <v>3171770170</v>
      </c>
      <c r="P35" s="35">
        <f t="shared" si="5"/>
        <v>102.43389540447525</v>
      </c>
      <c r="Q35" s="35">
        <f t="shared" si="5"/>
        <v>106.37008344227232</v>
      </c>
      <c r="R35" s="35">
        <f t="shared" si="5"/>
        <v>106.37008344227232</v>
      </c>
      <c r="S35" s="35">
        <f t="shared" si="7"/>
        <v>84.626158974925275</v>
      </c>
      <c r="T35" s="26">
        <f>[1]sheet!S22</f>
        <v>114649430</v>
      </c>
      <c r="U35" s="85">
        <f>[1]sheet!T22</f>
        <v>5223174849</v>
      </c>
    </row>
    <row r="36" spans="1:21">
      <c r="A36" s="84"/>
      <c r="B36" s="4"/>
      <c r="C36" s="57"/>
      <c r="D36" s="133" t="s">
        <v>38</v>
      </c>
      <c r="E36" s="134"/>
      <c r="F36" s="26">
        <f>[1]sheet!F23</f>
        <v>11808924000</v>
      </c>
      <c r="G36" s="26">
        <v>9359448000</v>
      </c>
      <c r="H36" s="26">
        <v>9359448000</v>
      </c>
      <c r="I36" s="26">
        <f>[1]sheet!I23</f>
        <v>807072940</v>
      </c>
      <c r="J36" s="26">
        <f>[1]sheet!J23</f>
        <v>10944308330</v>
      </c>
      <c r="K36" s="26">
        <f>[1]sheet!K23</f>
        <v>843645840</v>
      </c>
      <c r="L36" s="26">
        <f>[1]sheet!L23</f>
        <v>9973959870</v>
      </c>
      <c r="M36" s="26">
        <f>[1]sheet!M23</f>
        <v>0</v>
      </c>
      <c r="N36" s="26">
        <f>[1]sheet!N23</f>
        <v>0</v>
      </c>
      <c r="O36" s="26">
        <f t="shared" si="15"/>
        <v>970348460</v>
      </c>
      <c r="P36" s="35">
        <f t="shared" si="5"/>
        <v>84.461208066035482</v>
      </c>
      <c r="Q36" s="35">
        <f t="shared" si="5"/>
        <v>106.56568496347221</v>
      </c>
      <c r="R36" s="35">
        <f t="shared" si="5"/>
        <v>106.56568496347221</v>
      </c>
      <c r="S36" s="35">
        <f t="shared" si="7"/>
        <v>91.133761670985379</v>
      </c>
      <c r="T36" s="26">
        <f>[1]sheet!S23</f>
        <v>39327920</v>
      </c>
      <c r="U36" s="85">
        <f>[1]sheet!T23</f>
        <v>636683540</v>
      </c>
    </row>
    <row r="37" spans="1:21">
      <c r="A37" s="84"/>
      <c r="B37" s="4"/>
      <c r="C37" s="57"/>
      <c r="D37" s="133" t="s">
        <v>39</v>
      </c>
      <c r="E37" s="134"/>
      <c r="F37" s="26">
        <f>[1]sheet!F24</f>
        <v>58849910000</v>
      </c>
      <c r="G37" s="26">
        <v>55851752000</v>
      </c>
      <c r="H37" s="26">
        <v>55851752000</v>
      </c>
      <c r="I37" s="26">
        <f>[1]sheet!I24</f>
        <v>287149480</v>
      </c>
      <c r="J37" s="26">
        <f>[1]sheet!J24</f>
        <v>58900445720</v>
      </c>
      <c r="K37" s="26">
        <f>[1]sheet!K24</f>
        <v>359830160</v>
      </c>
      <c r="L37" s="26">
        <f>[1]sheet!L24</f>
        <v>58029714520</v>
      </c>
      <c r="M37" s="26">
        <f>[1]sheet!M24</f>
        <v>0</v>
      </c>
      <c r="N37" s="26">
        <f>[1]sheet!N24</f>
        <v>93471910</v>
      </c>
      <c r="O37" s="26">
        <f t="shared" si="15"/>
        <v>777259290</v>
      </c>
      <c r="P37" s="35">
        <f t="shared" si="5"/>
        <v>98.606292719903905</v>
      </c>
      <c r="Q37" s="35">
        <f t="shared" si="5"/>
        <v>103.89954198751008</v>
      </c>
      <c r="R37" s="35">
        <f t="shared" si="5"/>
        <v>103.89954198751008</v>
      </c>
      <c r="S37" s="35">
        <f t="shared" si="7"/>
        <v>98.521689964556018</v>
      </c>
      <c r="T37" s="26">
        <f>[1]sheet!S24</f>
        <v>106620040</v>
      </c>
      <c r="U37" s="85">
        <f>[1]sheet!T24</f>
        <v>3640508420</v>
      </c>
    </row>
    <row r="38" spans="1:21">
      <c r="A38" s="84"/>
      <c r="B38" s="4"/>
      <c r="C38" s="57"/>
      <c r="D38" s="133" t="s">
        <v>40</v>
      </c>
      <c r="E38" s="134"/>
      <c r="F38" s="26">
        <f>[1]sheet!F25</f>
        <v>55885574000</v>
      </c>
      <c r="G38" s="26">
        <v>61856161000</v>
      </c>
      <c r="H38" s="26">
        <v>61856161000</v>
      </c>
      <c r="I38" s="26">
        <f>[1]sheet!I25</f>
        <v>5202146750</v>
      </c>
      <c r="J38" s="26">
        <f>[1]sheet!J25</f>
        <v>61724643110</v>
      </c>
      <c r="K38" s="26">
        <f>[1]sheet!K25</f>
        <v>5218179660</v>
      </c>
      <c r="L38" s="26">
        <f>[1]sheet!L25</f>
        <v>61144568840</v>
      </c>
      <c r="M38" s="26">
        <f>[1]sheet!M25</f>
        <v>0</v>
      </c>
      <c r="N38" s="26">
        <f>[1]sheet!N25</f>
        <v>0</v>
      </c>
      <c r="O38" s="26">
        <f t="shared" si="15"/>
        <v>580074270</v>
      </c>
      <c r="P38" s="35">
        <f t="shared" si="5"/>
        <v>109.41029046243669</v>
      </c>
      <c r="Q38" s="35">
        <f t="shared" si="5"/>
        <v>98.849601804418469</v>
      </c>
      <c r="R38" s="35">
        <f t="shared" si="5"/>
        <v>98.849601804418469</v>
      </c>
      <c r="S38" s="35">
        <f t="shared" si="7"/>
        <v>99.060222561406718</v>
      </c>
      <c r="T38" s="26">
        <f>[1]sheet!S25</f>
        <v>23578240</v>
      </c>
      <c r="U38" s="85">
        <f>[1]sheet!T25</f>
        <v>2463445790</v>
      </c>
    </row>
    <row r="39" spans="1:21">
      <c r="A39" s="84"/>
      <c r="B39" s="4"/>
      <c r="C39" s="70"/>
      <c r="D39" s="133" t="s">
        <v>27</v>
      </c>
      <c r="E39" s="134"/>
      <c r="F39" s="26"/>
      <c r="G39" s="26"/>
      <c r="H39" s="26"/>
      <c r="I39" s="26"/>
      <c r="J39" s="26"/>
      <c r="K39" s="26"/>
      <c r="L39" s="26"/>
      <c r="M39" s="26"/>
      <c r="N39" s="26"/>
      <c r="O39" s="26">
        <f t="shared" si="15"/>
        <v>0</v>
      </c>
      <c r="P39" s="35">
        <f t="shared" si="5"/>
        <v>0</v>
      </c>
      <c r="Q39" s="35">
        <f t="shared" si="5"/>
        <v>0</v>
      </c>
      <c r="R39" s="35">
        <f t="shared" si="5"/>
        <v>0</v>
      </c>
      <c r="S39" s="35">
        <f t="shared" si="7"/>
        <v>0</v>
      </c>
      <c r="T39" s="26"/>
      <c r="U39" s="85"/>
    </row>
    <row r="40" spans="1:21">
      <c r="A40" s="84"/>
      <c r="B40" s="4"/>
      <c r="C40" s="107" t="s">
        <v>41</v>
      </c>
      <c r="D40" s="135" t="s">
        <v>23</v>
      </c>
      <c r="E40" s="136"/>
      <c r="F40" s="64">
        <f>SUM(F41:F46)</f>
        <v>198000000000</v>
      </c>
      <c r="G40" s="64">
        <f>SUM(G41)</f>
        <v>198000000000</v>
      </c>
      <c r="H40" s="64">
        <f>SUM(H41)</f>
        <v>198000000000</v>
      </c>
      <c r="I40" s="64">
        <f t="shared" ref="I40:O40" si="16">SUM(I41:I46)</f>
        <v>510036730</v>
      </c>
      <c r="J40" s="64">
        <f t="shared" si="16"/>
        <v>203288123610</v>
      </c>
      <c r="K40" s="64">
        <f t="shared" si="16"/>
        <v>10592364520</v>
      </c>
      <c r="L40" s="64">
        <f t="shared" si="16"/>
        <v>196210679310</v>
      </c>
      <c r="M40" s="64">
        <f t="shared" si="16"/>
        <v>23319070</v>
      </c>
      <c r="N40" s="64">
        <f t="shared" si="16"/>
        <v>25330730</v>
      </c>
      <c r="O40" s="64">
        <f t="shared" si="16"/>
        <v>7052113570</v>
      </c>
      <c r="P40" s="65">
        <f t="shared" si="5"/>
        <v>99.096302681818187</v>
      </c>
      <c r="Q40" s="65">
        <f t="shared" si="5"/>
        <v>99.096302681818187</v>
      </c>
      <c r="R40" s="65">
        <f t="shared" si="5"/>
        <v>99.096302681818187</v>
      </c>
      <c r="S40" s="65">
        <f>IF(J40=0,0,+$L40/J40)*100</f>
        <v>96.51851560518223</v>
      </c>
      <c r="T40" s="64">
        <f>SUM(T41:T46)</f>
        <v>41405010</v>
      </c>
      <c r="U40" s="86">
        <f>SUM(U41:U46)</f>
        <v>1847931900</v>
      </c>
    </row>
    <row r="41" spans="1:21">
      <c r="A41" s="84"/>
      <c r="B41" s="4"/>
      <c r="C41" s="57"/>
      <c r="D41" s="131" t="s">
        <v>42</v>
      </c>
      <c r="E41" s="132"/>
      <c r="F41" s="26">
        <f>[1]sheet!F50</f>
        <v>198000000000</v>
      </c>
      <c r="G41" s="26">
        <v>198000000000</v>
      </c>
      <c r="H41" s="26">
        <v>198000000000</v>
      </c>
      <c r="I41" s="26">
        <f>[1]sheet!I50</f>
        <v>-17897410</v>
      </c>
      <c r="J41" s="26">
        <f>[1]sheet!J50</f>
        <v>33610577960</v>
      </c>
      <c r="K41" s="26">
        <f>[1]sheet!K50</f>
        <v>106560140</v>
      </c>
      <c r="L41" s="26">
        <f>[1]sheet!L50</f>
        <v>31440596650</v>
      </c>
      <c r="M41" s="26">
        <f>[1]sheet!M50</f>
        <v>21361790</v>
      </c>
      <c r="N41" s="26">
        <f>[1]sheet!N50</f>
        <v>22112860</v>
      </c>
      <c r="O41" s="26">
        <f t="shared" si="15"/>
        <v>2147868450</v>
      </c>
      <c r="P41" s="35">
        <f t="shared" si="5"/>
        <v>15.879089217171719</v>
      </c>
      <c r="Q41" s="35">
        <f t="shared" si="5"/>
        <v>15.879089217171719</v>
      </c>
      <c r="R41" s="35">
        <f t="shared" si="5"/>
        <v>15.879089217171719</v>
      </c>
      <c r="S41" s="35">
        <f t="shared" si="7"/>
        <v>93.543754848302527</v>
      </c>
      <c r="T41" s="26">
        <f>[1]sheet!S50</f>
        <v>16773460</v>
      </c>
      <c r="U41" s="85">
        <f>[1]sheet!T50</f>
        <v>53776360</v>
      </c>
    </row>
    <row r="42" spans="1:21">
      <c r="A42" s="84"/>
      <c r="B42" s="4"/>
      <c r="C42" s="57"/>
      <c r="D42" s="133" t="s">
        <v>43</v>
      </c>
      <c r="E42" s="134"/>
      <c r="F42" s="26"/>
      <c r="G42" s="26"/>
      <c r="H42" s="26"/>
      <c r="I42" s="26">
        <f>[1]sheet!I54</f>
        <v>2544970</v>
      </c>
      <c r="J42" s="26">
        <f>[1]sheet!J54</f>
        <v>58263518820</v>
      </c>
      <c r="K42" s="26">
        <f>[1]sheet!K54</f>
        <v>231493160</v>
      </c>
      <c r="L42" s="26">
        <f>[1]sheet!L54</f>
        <v>56540374460</v>
      </c>
      <c r="M42" s="26">
        <f>[1]sheet!M54</f>
        <v>164440</v>
      </c>
      <c r="N42" s="26">
        <f>[1]sheet!N54</f>
        <v>164440</v>
      </c>
      <c r="O42" s="26">
        <f t="shared" si="15"/>
        <v>1722979920</v>
      </c>
      <c r="P42" s="35">
        <f t="shared" si="5"/>
        <v>0</v>
      </c>
      <c r="Q42" s="35">
        <f t="shared" si="5"/>
        <v>0</v>
      </c>
      <c r="R42" s="35">
        <f t="shared" si="5"/>
        <v>0</v>
      </c>
      <c r="S42" s="35">
        <f t="shared" si="7"/>
        <v>97.042498642549376</v>
      </c>
      <c r="T42" s="26">
        <f>[1]sheet!S54</f>
        <v>980830</v>
      </c>
      <c r="U42" s="85">
        <f>[1]sheet!T54</f>
        <v>31421340</v>
      </c>
    </row>
    <row r="43" spans="1:21">
      <c r="A43" s="84"/>
      <c r="B43" s="4"/>
      <c r="C43" s="57"/>
      <c r="D43" s="133" t="s">
        <v>44</v>
      </c>
      <c r="E43" s="134"/>
      <c r="F43" s="26"/>
      <c r="G43" s="26"/>
      <c r="H43" s="26"/>
      <c r="I43" s="26">
        <f>[1]sheet!I53</f>
        <v>525389170</v>
      </c>
      <c r="J43" s="26">
        <f>[1]sheet!J53</f>
        <v>111410321410</v>
      </c>
      <c r="K43" s="26">
        <f>[1]sheet!K53</f>
        <v>10254306840</v>
      </c>
      <c r="L43" s="26">
        <f>[1]sheet!L53</f>
        <v>108226495030</v>
      </c>
      <c r="M43" s="26">
        <f>[1]sheet!M53</f>
        <v>1792840</v>
      </c>
      <c r="N43" s="26">
        <f>[1]sheet!N53</f>
        <v>3053430</v>
      </c>
      <c r="O43" s="26">
        <f t="shared" si="15"/>
        <v>3180772950</v>
      </c>
      <c r="P43" s="35">
        <f t="shared" si="5"/>
        <v>0</v>
      </c>
      <c r="Q43" s="35">
        <f t="shared" si="5"/>
        <v>0</v>
      </c>
      <c r="R43" s="35">
        <f>IF(H43=0,0,+$L43/H43)*100</f>
        <v>0</v>
      </c>
      <c r="S43" s="35">
        <f t="shared" si="7"/>
        <v>97.142251867057055</v>
      </c>
      <c r="T43" s="26">
        <f>[1]sheet!S53</f>
        <v>23650720</v>
      </c>
      <c r="U43" s="85">
        <f>[1]sheet!T53</f>
        <v>1762626960</v>
      </c>
    </row>
    <row r="44" spans="1:21">
      <c r="A44" s="84"/>
      <c r="B44" s="4"/>
      <c r="C44" s="57"/>
      <c r="D44" s="133" t="s">
        <v>45</v>
      </c>
      <c r="E44" s="134"/>
      <c r="F44" s="26"/>
      <c r="G44" s="26"/>
      <c r="H44" s="26"/>
      <c r="I44" s="26">
        <f>[1]sheet!I51</f>
        <v>0</v>
      </c>
      <c r="J44" s="26">
        <f>[1]sheet!J51</f>
        <v>3705420</v>
      </c>
      <c r="K44" s="26">
        <f>[1]sheet!K51</f>
        <v>4380</v>
      </c>
      <c r="L44" s="26">
        <f>[1]sheet!L51</f>
        <v>3213170</v>
      </c>
      <c r="M44" s="26">
        <f>[1]sheet!M51</f>
        <v>0</v>
      </c>
      <c r="N44" s="26">
        <f>[1]sheet!N51</f>
        <v>0</v>
      </c>
      <c r="O44" s="26">
        <f t="shared" si="15"/>
        <v>492250</v>
      </c>
      <c r="P44" s="35">
        <f t="shared" si="5"/>
        <v>0</v>
      </c>
      <c r="Q44" s="35">
        <f t="shared" si="5"/>
        <v>0</v>
      </c>
      <c r="R44" s="35">
        <f t="shared" si="5"/>
        <v>0</v>
      </c>
      <c r="S44" s="35">
        <f t="shared" si="7"/>
        <v>86.715406080822149</v>
      </c>
      <c r="T44" s="26">
        <f>[1]sheet!S51</f>
        <v>0</v>
      </c>
      <c r="U44" s="85">
        <f>[1]sheet!T51</f>
        <v>107240</v>
      </c>
    </row>
    <row r="45" spans="1:21">
      <c r="A45" s="84"/>
      <c r="B45" s="4"/>
      <c r="C45" s="57"/>
      <c r="D45" s="133" t="s">
        <v>46</v>
      </c>
      <c r="E45" s="134"/>
      <c r="F45" s="26"/>
      <c r="G45" s="26"/>
      <c r="H45" s="26"/>
      <c r="I45" s="26">
        <f>[1]sheet!I52</f>
        <v>0</v>
      </c>
      <c r="J45" s="26">
        <f>[1]sheet!J52</f>
        <v>0</v>
      </c>
      <c r="K45" s="26">
        <f>[1]sheet!K52</f>
        <v>0</v>
      </c>
      <c r="L45" s="26">
        <f>[1]sheet!L52</f>
        <v>0</v>
      </c>
      <c r="M45" s="26">
        <f>[1]sheet!M52</f>
        <v>0</v>
      </c>
      <c r="N45" s="26">
        <f>[1]sheet!N52</f>
        <v>0</v>
      </c>
      <c r="O45" s="26">
        <f t="shared" si="15"/>
        <v>0</v>
      </c>
      <c r="P45" s="35">
        <f t="shared" si="5"/>
        <v>0</v>
      </c>
      <c r="Q45" s="35">
        <f t="shared" si="5"/>
        <v>0</v>
      </c>
      <c r="R45" s="35">
        <f t="shared" si="5"/>
        <v>0</v>
      </c>
      <c r="S45" s="35">
        <f t="shared" si="7"/>
        <v>0</v>
      </c>
      <c r="T45" s="26">
        <f>[1]sheet!S52</f>
        <v>0</v>
      </c>
      <c r="U45" s="85">
        <f>[1]sheet!T52</f>
        <v>0</v>
      </c>
    </row>
    <row r="46" spans="1:21">
      <c r="A46" s="84"/>
      <c r="B46" s="4"/>
      <c r="C46" s="70"/>
      <c r="D46" s="133" t="s">
        <v>27</v>
      </c>
      <c r="E46" s="134"/>
      <c r="F46" s="26"/>
      <c r="G46" s="26"/>
      <c r="H46" s="26"/>
      <c r="I46" s="26"/>
      <c r="J46" s="26"/>
      <c r="K46" s="26"/>
      <c r="L46" s="26"/>
      <c r="M46" s="26"/>
      <c r="N46" s="26"/>
      <c r="O46" s="26">
        <f t="shared" si="15"/>
        <v>0</v>
      </c>
      <c r="P46" s="35">
        <f t="shared" si="5"/>
        <v>0</v>
      </c>
      <c r="Q46" s="35">
        <f t="shared" si="5"/>
        <v>0</v>
      </c>
      <c r="R46" s="35">
        <f t="shared" si="5"/>
        <v>0</v>
      </c>
      <c r="S46" s="35">
        <f t="shared" si="7"/>
        <v>0</v>
      </c>
      <c r="T46" s="26"/>
      <c r="U46" s="85"/>
    </row>
    <row r="47" spans="1:21">
      <c r="A47" s="84"/>
      <c r="B47" s="4"/>
      <c r="C47" s="105" t="s">
        <v>47</v>
      </c>
      <c r="D47" s="140" t="s">
        <v>23</v>
      </c>
      <c r="E47" s="141"/>
      <c r="F47" s="59">
        <f>SUM(F48:F53)</f>
        <v>54808879000</v>
      </c>
      <c r="G47" s="59">
        <f>SUM(G48)</f>
        <v>54047523000</v>
      </c>
      <c r="H47" s="59">
        <f>SUM(H48:H53)</f>
        <v>54047523000</v>
      </c>
      <c r="I47" s="59">
        <f t="shared" ref="I47:O47" si="17">SUM(I48:I53)</f>
        <v>19913495520</v>
      </c>
      <c r="J47" s="59">
        <f t="shared" si="17"/>
        <v>65043786860</v>
      </c>
      <c r="K47" s="59">
        <f t="shared" si="17"/>
        <v>14872896990</v>
      </c>
      <c r="L47" s="59">
        <f t="shared" si="17"/>
        <v>58360247950</v>
      </c>
      <c r="M47" s="59">
        <f t="shared" si="17"/>
        <v>0</v>
      </c>
      <c r="N47" s="59">
        <f t="shared" si="17"/>
        <v>31570</v>
      </c>
      <c r="O47" s="59">
        <f t="shared" si="17"/>
        <v>6683507340</v>
      </c>
      <c r="P47" s="60">
        <f t="shared" si="5"/>
        <v>106.47955042101846</v>
      </c>
      <c r="Q47" s="60">
        <f t="shared" si="5"/>
        <v>107.97950527723536</v>
      </c>
      <c r="R47" s="60">
        <f t="shared" si="5"/>
        <v>107.97950527723536</v>
      </c>
      <c r="S47" s="60">
        <f t="shared" si="7"/>
        <v>89.724554438403743</v>
      </c>
      <c r="T47" s="59">
        <f>SUM(T48:T53)</f>
        <v>27146590</v>
      </c>
      <c r="U47" s="83">
        <f>SUM(U48:U53)</f>
        <v>1013779970</v>
      </c>
    </row>
    <row r="48" spans="1:21">
      <c r="A48" s="84"/>
      <c r="B48" s="4"/>
      <c r="C48" s="57"/>
      <c r="D48" s="131" t="s">
        <v>25</v>
      </c>
      <c r="E48" s="132"/>
      <c r="F48" s="26">
        <f>[1]sheet!F28</f>
        <v>54808879000</v>
      </c>
      <c r="G48" s="26">
        <v>54047523000</v>
      </c>
      <c r="H48" s="26">
        <v>54047523000</v>
      </c>
      <c r="I48" s="26">
        <f>[1]sheet!I28</f>
        <v>19897358930</v>
      </c>
      <c r="J48" s="26">
        <f>[1]sheet!J28</f>
        <v>64880776720</v>
      </c>
      <c r="K48" s="26">
        <f>[1]sheet!K28</f>
        <v>14860816780</v>
      </c>
      <c r="L48" s="26">
        <f>[1]sheet!L28</f>
        <v>58211153280</v>
      </c>
      <c r="M48" s="26">
        <f>[1]sheet!M28</f>
        <v>0</v>
      </c>
      <c r="N48" s="26">
        <f>[1]sheet!N28</f>
        <v>31570</v>
      </c>
      <c r="O48" s="26">
        <f t="shared" si="15"/>
        <v>6669591870</v>
      </c>
      <c r="P48" s="35">
        <f t="shared" si="5"/>
        <v>106.20752393056607</v>
      </c>
      <c r="Q48" s="35">
        <f t="shared" si="5"/>
        <v>107.70364680727367</v>
      </c>
      <c r="R48" s="35">
        <f t="shared" si="5"/>
        <v>107.70364680727367</v>
      </c>
      <c r="S48" s="35">
        <f t="shared" si="7"/>
        <v>89.720185581650043</v>
      </c>
      <c r="T48" s="26">
        <f>[1]sheet!S28</f>
        <v>26740310</v>
      </c>
      <c r="U48" s="85">
        <f>[1]sheet!T28</f>
        <v>1003880250</v>
      </c>
    </row>
    <row r="49" spans="1:21">
      <c r="A49" s="84"/>
      <c r="B49" s="4"/>
      <c r="C49" s="57"/>
      <c r="D49" s="133" t="s">
        <v>48</v>
      </c>
      <c r="E49" s="134"/>
      <c r="F49" s="26"/>
      <c r="G49" s="26"/>
      <c r="H49" s="26"/>
      <c r="I49" s="26">
        <f>[1]sheet!I29</f>
        <v>3858970</v>
      </c>
      <c r="J49" s="26">
        <f>[1]sheet!J29</f>
        <v>45374310</v>
      </c>
      <c r="K49" s="26">
        <f>[1]sheet!K29</f>
        <v>2783970</v>
      </c>
      <c r="L49" s="26">
        <f>[1]sheet!L29</f>
        <v>40789860</v>
      </c>
      <c r="M49" s="26">
        <f>[1]sheet!M29</f>
        <v>0</v>
      </c>
      <c r="N49" s="26">
        <f>[1]sheet!N29</f>
        <v>0</v>
      </c>
      <c r="O49" s="26">
        <f t="shared" si="15"/>
        <v>4584450</v>
      </c>
      <c r="P49" s="35">
        <f t="shared" si="5"/>
        <v>0</v>
      </c>
      <c r="Q49" s="35">
        <f t="shared" si="5"/>
        <v>0</v>
      </c>
      <c r="R49" s="35">
        <f t="shared" si="5"/>
        <v>0</v>
      </c>
      <c r="S49" s="35">
        <f t="shared" si="7"/>
        <v>89.896375283723316</v>
      </c>
      <c r="T49" s="26">
        <f>[1]sheet!S29</f>
        <v>87800</v>
      </c>
      <c r="U49" s="85">
        <f>[1]sheet!T29</f>
        <v>3661920</v>
      </c>
    </row>
    <row r="50" spans="1:21">
      <c r="A50" s="84"/>
      <c r="B50" s="4"/>
      <c r="C50" s="57"/>
      <c r="D50" s="133" t="s">
        <v>49</v>
      </c>
      <c r="E50" s="134"/>
      <c r="F50" s="26"/>
      <c r="G50" s="26"/>
      <c r="H50" s="26"/>
      <c r="I50" s="26">
        <f>[1]sheet!I30</f>
        <v>12277620</v>
      </c>
      <c r="J50" s="26">
        <f>[1]sheet!J30</f>
        <v>120241360</v>
      </c>
      <c r="K50" s="26">
        <f>[1]sheet!K30</f>
        <v>9296240</v>
      </c>
      <c r="L50" s="26">
        <f>[1]sheet!L30</f>
        <v>110910340</v>
      </c>
      <c r="M50" s="26">
        <f>[1]sheet!M30</f>
        <v>0</v>
      </c>
      <c r="N50" s="26">
        <f>[1]sheet!N30</f>
        <v>0</v>
      </c>
      <c r="O50" s="26">
        <f t="shared" si="15"/>
        <v>9331020</v>
      </c>
      <c r="P50" s="35">
        <f t="shared" si="5"/>
        <v>0</v>
      </c>
      <c r="Q50" s="35">
        <f t="shared" si="5"/>
        <v>0</v>
      </c>
      <c r="R50" s="35">
        <f t="shared" si="5"/>
        <v>0</v>
      </c>
      <c r="S50" s="35">
        <f t="shared" si="7"/>
        <v>92.239758432539361</v>
      </c>
      <c r="T50" s="26">
        <f>[1]sheet!S30</f>
        <v>318480</v>
      </c>
      <c r="U50" s="85">
        <f>[1]sheet!T30</f>
        <v>3632270</v>
      </c>
    </row>
    <row r="51" spans="1:21">
      <c r="A51" s="84"/>
      <c r="B51" s="4"/>
      <c r="C51" s="57"/>
      <c r="D51" s="133" t="s">
        <v>85</v>
      </c>
      <c r="E51" s="134"/>
      <c r="F51" s="26"/>
      <c r="G51" s="26"/>
      <c r="H51" s="26"/>
      <c r="I51" s="26">
        <f>[1]sheet!I31</f>
        <v>0</v>
      </c>
      <c r="J51" s="26">
        <f>[1]sheet!J31</f>
        <v>0</v>
      </c>
      <c r="K51" s="26">
        <f>[1]sheet!K31</f>
        <v>0</v>
      </c>
      <c r="L51" s="26">
        <f>[1]sheet!L31</f>
        <v>0</v>
      </c>
      <c r="M51" s="26">
        <f>[1]sheet!M31</f>
        <v>0</v>
      </c>
      <c r="N51" s="26">
        <f>[1]sheet!N31</f>
        <v>0</v>
      </c>
      <c r="O51" s="26">
        <f t="shared" si="15"/>
        <v>0</v>
      </c>
      <c r="P51" s="35">
        <f t="shared" si="5"/>
        <v>0</v>
      </c>
      <c r="Q51" s="35">
        <f t="shared" si="5"/>
        <v>0</v>
      </c>
      <c r="R51" s="35">
        <f t="shared" si="5"/>
        <v>0</v>
      </c>
      <c r="S51" s="35">
        <f t="shared" si="7"/>
        <v>0</v>
      </c>
      <c r="T51" s="26">
        <f>[1]sheet!S31</f>
        <v>0</v>
      </c>
      <c r="U51" s="85">
        <f>[1]sheet!T31</f>
        <v>0</v>
      </c>
    </row>
    <row r="52" spans="1:21">
      <c r="A52" s="84"/>
      <c r="B52" s="4"/>
      <c r="C52" s="57"/>
      <c r="D52" s="133" t="s">
        <v>50</v>
      </c>
      <c r="E52" s="134"/>
      <c r="F52" s="26"/>
      <c r="G52" s="26"/>
      <c r="H52" s="26"/>
      <c r="I52" s="26">
        <f>[1]sheet!I32</f>
        <v>0</v>
      </c>
      <c r="J52" s="26">
        <f>[1]sheet!J32</f>
        <v>-2605530</v>
      </c>
      <c r="K52" s="26">
        <f>[1]sheet!K32</f>
        <v>0</v>
      </c>
      <c r="L52" s="26">
        <f>[1]sheet!L32</f>
        <v>-2605530</v>
      </c>
      <c r="M52" s="26">
        <f>[1]sheet!M32</f>
        <v>0</v>
      </c>
      <c r="N52" s="26">
        <f>[1]sheet!N32</f>
        <v>0</v>
      </c>
      <c r="O52" s="26">
        <f t="shared" si="15"/>
        <v>0</v>
      </c>
      <c r="P52" s="35">
        <f t="shared" si="5"/>
        <v>0</v>
      </c>
      <c r="Q52" s="35">
        <f t="shared" si="5"/>
        <v>0</v>
      </c>
      <c r="R52" s="35">
        <f t="shared" si="5"/>
        <v>0</v>
      </c>
      <c r="S52" s="35">
        <f t="shared" si="7"/>
        <v>100</v>
      </c>
      <c r="T52" s="26">
        <f>[1]sheet!S32</f>
        <v>0</v>
      </c>
      <c r="U52" s="85">
        <f>[1]sheet!T32</f>
        <v>2605530</v>
      </c>
    </row>
    <row r="53" spans="1:21">
      <c r="A53" s="84"/>
      <c r="B53" s="4"/>
      <c r="C53" s="70"/>
      <c r="D53" s="133" t="s">
        <v>27</v>
      </c>
      <c r="E53" s="134"/>
      <c r="F53" s="26"/>
      <c r="G53" s="26"/>
      <c r="H53" s="26"/>
      <c r="I53" s="26"/>
      <c r="J53" s="26"/>
      <c r="K53" s="26"/>
      <c r="L53" s="26"/>
      <c r="M53" s="26"/>
      <c r="N53" s="26"/>
      <c r="O53" s="26">
        <f t="shared" si="15"/>
        <v>0</v>
      </c>
      <c r="P53" s="35">
        <f t="shared" si="5"/>
        <v>0</v>
      </c>
      <c r="Q53" s="35">
        <f t="shared" si="5"/>
        <v>0</v>
      </c>
      <c r="R53" s="35">
        <f t="shared" si="5"/>
        <v>0</v>
      </c>
      <c r="S53" s="35">
        <f t="shared" si="7"/>
        <v>0</v>
      </c>
      <c r="T53" s="26"/>
      <c r="U53" s="85"/>
    </row>
    <row r="54" spans="1:21">
      <c r="A54" s="84"/>
      <c r="B54" s="4"/>
      <c r="C54" s="105" t="s">
        <v>51</v>
      </c>
      <c r="D54" s="140" t="s">
        <v>23</v>
      </c>
      <c r="E54" s="141"/>
      <c r="F54" s="59">
        <f>SUM(F55:F57)</f>
        <v>36406018000</v>
      </c>
      <c r="G54" s="59">
        <f t="shared" ref="G54:O54" si="18">SUM(G55:G57)</f>
        <v>35582102000</v>
      </c>
      <c r="H54" s="59">
        <f>SUM(H55:H57)</f>
        <v>35582102000</v>
      </c>
      <c r="I54" s="59">
        <f t="shared" si="18"/>
        <v>710712370</v>
      </c>
      <c r="J54" s="59">
        <f t="shared" si="18"/>
        <v>40157710810</v>
      </c>
      <c r="K54" s="59">
        <f t="shared" si="18"/>
        <v>819125910</v>
      </c>
      <c r="L54" s="59">
        <f t="shared" si="18"/>
        <v>38510160460</v>
      </c>
      <c r="M54" s="59">
        <f t="shared" si="18"/>
        <v>2491670</v>
      </c>
      <c r="N54" s="59">
        <f t="shared" si="18"/>
        <v>2536780</v>
      </c>
      <c r="O54" s="59">
        <f t="shared" si="18"/>
        <v>1645013570</v>
      </c>
      <c r="P54" s="60">
        <f t="shared" si="5"/>
        <v>105.7796556052903</v>
      </c>
      <c r="Q54" s="60">
        <f t="shared" si="5"/>
        <v>108.22902047776716</v>
      </c>
      <c r="R54" s="60">
        <f t="shared" si="5"/>
        <v>108.22902047776716</v>
      </c>
      <c r="S54" s="60">
        <f t="shared" si="7"/>
        <v>95.897300127999998</v>
      </c>
      <c r="T54" s="59">
        <f>SUM(T55:T57)</f>
        <v>15006890</v>
      </c>
      <c r="U54" s="83">
        <f>SUM(U55:U57)</f>
        <v>36349340</v>
      </c>
    </row>
    <row r="55" spans="1:21">
      <c r="A55" s="84"/>
      <c r="B55" s="4"/>
      <c r="C55" s="57"/>
      <c r="D55" s="131" t="s">
        <v>86</v>
      </c>
      <c r="E55" s="132"/>
      <c r="F55" s="26">
        <f>[1]sheet!F36</f>
        <v>23125505000</v>
      </c>
      <c r="G55" s="26">
        <v>22436675000</v>
      </c>
      <c r="H55" s="26">
        <v>22436675000</v>
      </c>
      <c r="I55" s="26">
        <f>[1]sheet!I36</f>
        <v>-21334540</v>
      </c>
      <c r="J55" s="26">
        <f>[1]sheet!J36</f>
        <v>26386202830</v>
      </c>
      <c r="K55" s="26">
        <f>[1]sheet!K36</f>
        <v>87063020</v>
      </c>
      <c r="L55" s="26">
        <f>[1]sheet!L36</f>
        <v>24738791110</v>
      </c>
      <c r="M55" s="26">
        <f>[1]sheet!M36</f>
        <v>2491670</v>
      </c>
      <c r="N55" s="26">
        <f>[1]sheet!N36</f>
        <v>2536780</v>
      </c>
      <c r="O55" s="26">
        <f t="shared" si="15"/>
        <v>1644874940</v>
      </c>
      <c r="P55" s="35">
        <f t="shared" si="5"/>
        <v>106.976220022006</v>
      </c>
      <c r="Q55" s="35">
        <f t="shared" si="5"/>
        <v>110.26050477622019</v>
      </c>
      <c r="R55" s="35">
        <f t="shared" si="5"/>
        <v>110.26050477622019</v>
      </c>
      <c r="S55" s="35">
        <f t="shared" si="7"/>
        <v>93.756541133963538</v>
      </c>
      <c r="T55" s="26">
        <f>[1]sheet!S36</f>
        <v>15006890</v>
      </c>
      <c r="U55" s="85">
        <f>[1]sheet!T36</f>
        <v>36349340</v>
      </c>
    </row>
    <row r="56" spans="1:21">
      <c r="A56" s="84"/>
      <c r="B56" s="4"/>
      <c r="C56" s="57"/>
      <c r="D56" s="133" t="s">
        <v>87</v>
      </c>
      <c r="E56" s="134"/>
      <c r="F56" s="26">
        <f>[1]sheet!F35</f>
        <v>3414000</v>
      </c>
      <c r="G56" s="26">
        <v>3415000</v>
      </c>
      <c r="H56" s="26">
        <v>3415000</v>
      </c>
      <c r="I56" s="26">
        <f>[1]sheet!I35</f>
        <v>228930</v>
      </c>
      <c r="J56" s="26">
        <f>[1]sheet!J35</f>
        <v>2993660</v>
      </c>
      <c r="K56" s="26">
        <f>[1]sheet!K35</f>
        <v>244910</v>
      </c>
      <c r="L56" s="26">
        <f>[1]sheet!L35</f>
        <v>2855030</v>
      </c>
      <c r="M56" s="26">
        <f>[1]sheet!M35</f>
        <v>0</v>
      </c>
      <c r="N56" s="26">
        <f>[1]sheet!N35</f>
        <v>0</v>
      </c>
      <c r="O56" s="26">
        <f t="shared" si="15"/>
        <v>138630</v>
      </c>
      <c r="P56" s="35">
        <f t="shared" si="5"/>
        <v>83.627123608670189</v>
      </c>
      <c r="Q56" s="35">
        <f t="shared" si="5"/>
        <v>83.602635431918003</v>
      </c>
      <c r="R56" s="35">
        <f t="shared" si="5"/>
        <v>83.602635431918003</v>
      </c>
      <c r="S56" s="35">
        <f t="shared" si="7"/>
        <v>95.36921360475138</v>
      </c>
      <c r="T56" s="26">
        <f>[1]sheet!S35</f>
        <v>0</v>
      </c>
      <c r="U56" s="85">
        <f>[1]sheet!T35</f>
        <v>0</v>
      </c>
    </row>
    <row r="57" spans="1:21">
      <c r="A57" s="84"/>
      <c r="B57" s="4"/>
      <c r="C57" s="70"/>
      <c r="D57" s="133" t="s">
        <v>88</v>
      </c>
      <c r="E57" s="134"/>
      <c r="F57" s="26">
        <f>[1]sheet!F37</f>
        <v>13277099000</v>
      </c>
      <c r="G57" s="26">
        <v>13142012000</v>
      </c>
      <c r="H57" s="26">
        <v>13142012000</v>
      </c>
      <c r="I57" s="26">
        <f>[1]sheet!I37</f>
        <v>731817980</v>
      </c>
      <c r="J57" s="26">
        <f>[1]sheet!J37</f>
        <v>13768514320</v>
      </c>
      <c r="K57" s="26">
        <f>[1]sheet!K37</f>
        <v>731817980</v>
      </c>
      <c r="L57" s="26">
        <f>[1]sheet!L37</f>
        <v>13768514320</v>
      </c>
      <c r="M57" s="26">
        <f>[1]sheet!M37</f>
        <v>0</v>
      </c>
      <c r="N57" s="26">
        <f>[1]sheet!N37</f>
        <v>0</v>
      </c>
      <c r="O57" s="26">
        <f t="shared" si="15"/>
        <v>0</v>
      </c>
      <c r="P57" s="35">
        <f t="shared" si="5"/>
        <v>103.70122509442763</v>
      </c>
      <c r="Q57" s="35">
        <f t="shared" si="5"/>
        <v>104.76717202814912</v>
      </c>
      <c r="R57" s="35">
        <f t="shared" si="5"/>
        <v>104.76717202814912</v>
      </c>
      <c r="S57" s="35">
        <f t="shared" si="7"/>
        <v>100</v>
      </c>
      <c r="T57" s="26">
        <f>[1]sheet!S37</f>
        <v>0</v>
      </c>
      <c r="U57" s="85">
        <f>[1]sheet!T37</f>
        <v>0</v>
      </c>
    </row>
    <row r="58" spans="1:21">
      <c r="A58" s="84"/>
      <c r="B58" s="4"/>
      <c r="C58" s="105" t="s">
        <v>52</v>
      </c>
      <c r="D58" s="140" t="s">
        <v>23</v>
      </c>
      <c r="E58" s="141"/>
      <c r="F58" s="59">
        <f>SUM(F59:F60)</f>
        <v>86164668000</v>
      </c>
      <c r="G58" s="59">
        <f t="shared" ref="G58:O58" si="19">SUM(G59:G60)</f>
        <v>85411848000</v>
      </c>
      <c r="H58" s="59">
        <f>SUM(H59:H60)</f>
        <v>85411848000</v>
      </c>
      <c r="I58" s="59">
        <f t="shared" si="19"/>
        <v>7293561390</v>
      </c>
      <c r="J58" s="59">
        <f t="shared" si="19"/>
        <v>76866476790</v>
      </c>
      <c r="K58" s="59">
        <f t="shared" si="19"/>
        <v>7095362890</v>
      </c>
      <c r="L58" s="59">
        <f t="shared" si="19"/>
        <v>73753075630</v>
      </c>
      <c r="M58" s="59">
        <f t="shared" si="19"/>
        <v>4299790</v>
      </c>
      <c r="N58" s="59">
        <f t="shared" si="19"/>
        <v>4554480</v>
      </c>
      <c r="O58" s="59">
        <f t="shared" si="19"/>
        <v>3108846680</v>
      </c>
      <c r="P58" s="60">
        <f t="shared" si="5"/>
        <v>85.595496787616014</v>
      </c>
      <c r="Q58" s="60">
        <f t="shared" si="5"/>
        <v>86.34993546796926</v>
      </c>
      <c r="R58" s="60">
        <f t="shared" si="5"/>
        <v>86.34993546796926</v>
      </c>
      <c r="S58" s="60">
        <f t="shared" si="7"/>
        <v>95.949598199347889</v>
      </c>
      <c r="T58" s="59">
        <f>SUM(T59:T60)</f>
        <v>37407840</v>
      </c>
      <c r="U58" s="83">
        <f>SUM(U59:U60)</f>
        <v>1174651210</v>
      </c>
    </row>
    <row r="59" spans="1:21">
      <c r="A59" s="84"/>
      <c r="B59" s="4"/>
      <c r="C59" s="57"/>
      <c r="D59" s="131" t="s">
        <v>89</v>
      </c>
      <c r="E59" s="132"/>
      <c r="F59" s="26">
        <f>[1]sheet!F39</f>
        <v>86164668000</v>
      </c>
      <c r="G59" s="26">
        <v>85411848000</v>
      </c>
      <c r="H59" s="26">
        <v>85411848000</v>
      </c>
      <c r="I59" s="26">
        <f>[1]sheet!I39</f>
        <v>7293561390</v>
      </c>
      <c r="J59" s="26">
        <f>[1]sheet!J39</f>
        <v>76867249900</v>
      </c>
      <c r="K59" s="26">
        <f>[1]sheet!K39</f>
        <v>7095362890</v>
      </c>
      <c r="L59" s="26">
        <f>[1]sheet!L39</f>
        <v>73753848740</v>
      </c>
      <c r="M59" s="26">
        <f>[1]sheet!M39</f>
        <v>4299790</v>
      </c>
      <c r="N59" s="26">
        <f>[1]sheet!N39</f>
        <v>4554480</v>
      </c>
      <c r="O59" s="26">
        <f t="shared" si="15"/>
        <v>3108846680</v>
      </c>
      <c r="P59" s="35">
        <f t="shared" si="5"/>
        <v>85.596394034733592</v>
      </c>
      <c r="Q59" s="35">
        <f t="shared" si="5"/>
        <v>86.350840623422641</v>
      </c>
      <c r="R59" s="35">
        <f t="shared" si="5"/>
        <v>86.350840623422641</v>
      </c>
      <c r="S59" s="35">
        <f t="shared" si="7"/>
        <v>95.9496389371932</v>
      </c>
      <c r="T59" s="26">
        <f>[1]sheet!S39</f>
        <v>37407840</v>
      </c>
      <c r="U59" s="85">
        <f>[1]sheet!T39</f>
        <v>1173878100</v>
      </c>
    </row>
    <row r="60" spans="1:21">
      <c r="A60" s="84"/>
      <c r="B60" s="5"/>
      <c r="C60" s="70"/>
      <c r="D60" s="133" t="s">
        <v>50</v>
      </c>
      <c r="E60" s="134"/>
      <c r="F60" s="26"/>
      <c r="G60" s="26"/>
      <c r="H60" s="26"/>
      <c r="I60" s="26">
        <f>[1]sheet!I40</f>
        <v>0</v>
      </c>
      <c r="J60" s="26">
        <f>[1]sheet!J40</f>
        <v>-773110</v>
      </c>
      <c r="K60" s="26">
        <f>[1]sheet!K40</f>
        <v>0</v>
      </c>
      <c r="L60" s="26">
        <f>[1]sheet!L40</f>
        <v>-773110</v>
      </c>
      <c r="M60" s="26">
        <f>[1]sheet!M40</f>
        <v>0</v>
      </c>
      <c r="N60" s="26">
        <f>[1]sheet!N40</f>
        <v>0</v>
      </c>
      <c r="O60" s="26">
        <f t="shared" si="15"/>
        <v>0</v>
      </c>
      <c r="P60" s="35">
        <f t="shared" si="5"/>
        <v>0</v>
      </c>
      <c r="Q60" s="35">
        <f t="shared" si="5"/>
        <v>0</v>
      </c>
      <c r="R60" s="35">
        <f t="shared" si="5"/>
        <v>0</v>
      </c>
      <c r="S60" s="35">
        <f t="shared" si="7"/>
        <v>100</v>
      </c>
      <c r="T60" s="26">
        <f>[1]sheet!S40</f>
        <v>0</v>
      </c>
      <c r="U60" s="85">
        <f>[1]sheet!T40</f>
        <v>773110</v>
      </c>
    </row>
    <row r="61" spans="1:21">
      <c r="A61" s="84"/>
      <c r="B61" s="6" t="s">
        <v>53</v>
      </c>
      <c r="C61" s="105" t="s">
        <v>54</v>
      </c>
      <c r="D61" s="140" t="s">
        <v>23</v>
      </c>
      <c r="E61" s="141"/>
      <c r="F61" s="59">
        <f>SUM(F62:F65)</f>
        <v>0</v>
      </c>
      <c r="G61" s="59">
        <f t="shared" ref="G61:O61" si="20">SUM(G62:G65)</f>
        <v>0</v>
      </c>
      <c r="H61" s="59">
        <f t="shared" si="20"/>
        <v>0</v>
      </c>
      <c r="I61" s="59">
        <f t="shared" si="20"/>
        <v>0</v>
      </c>
      <c r="J61" s="59">
        <f t="shared" si="20"/>
        <v>0</v>
      </c>
      <c r="K61" s="59">
        <f t="shared" si="20"/>
        <v>0</v>
      </c>
      <c r="L61" s="59">
        <f t="shared" si="20"/>
        <v>0</v>
      </c>
      <c r="M61" s="59">
        <f t="shared" si="20"/>
        <v>0</v>
      </c>
      <c r="N61" s="59">
        <f t="shared" si="20"/>
        <v>0</v>
      </c>
      <c r="O61" s="59">
        <f t="shared" si="20"/>
        <v>0</v>
      </c>
      <c r="P61" s="60">
        <f t="shared" si="5"/>
        <v>0</v>
      </c>
      <c r="Q61" s="60">
        <f t="shared" si="5"/>
        <v>0</v>
      </c>
      <c r="R61" s="60">
        <f t="shared" si="5"/>
        <v>0</v>
      </c>
      <c r="S61" s="60">
        <f t="shared" si="7"/>
        <v>0</v>
      </c>
      <c r="T61" s="59">
        <f>SUM(T62:T65)</f>
        <v>0</v>
      </c>
      <c r="U61" s="83">
        <f>SUM(U62:U65)</f>
        <v>0</v>
      </c>
    </row>
    <row r="62" spans="1:21">
      <c r="A62" s="84"/>
      <c r="B62" s="4"/>
      <c r="C62" s="57"/>
      <c r="D62" s="131" t="s">
        <v>24</v>
      </c>
      <c r="E62" s="132"/>
      <c r="F62" s="26"/>
      <c r="G62" s="26"/>
      <c r="H62" s="26"/>
      <c r="I62" s="26">
        <f>[1]sheet!I59</f>
        <v>0</v>
      </c>
      <c r="J62" s="26">
        <f>[1]sheet!J59</f>
        <v>0</v>
      </c>
      <c r="K62" s="26">
        <f>[1]sheet!K59</f>
        <v>0</v>
      </c>
      <c r="L62" s="26">
        <f>[1]sheet!L59</f>
        <v>0</v>
      </c>
      <c r="M62" s="26">
        <f>[1]sheet!M59</f>
        <v>0</v>
      </c>
      <c r="N62" s="26">
        <f>[1]sheet!N59</f>
        <v>0</v>
      </c>
      <c r="O62" s="26">
        <f t="shared" si="15"/>
        <v>0</v>
      </c>
      <c r="P62" s="35">
        <f t="shared" si="5"/>
        <v>0</v>
      </c>
      <c r="Q62" s="35">
        <f t="shared" si="5"/>
        <v>0</v>
      </c>
      <c r="R62" s="35">
        <f t="shared" si="5"/>
        <v>0</v>
      </c>
      <c r="S62" s="35">
        <f t="shared" si="7"/>
        <v>0</v>
      </c>
      <c r="T62" s="26">
        <f>[1]sheet!S59</f>
        <v>0</v>
      </c>
      <c r="U62" s="85">
        <f>[1]sheet!T59</f>
        <v>0</v>
      </c>
    </row>
    <row r="63" spans="1:21">
      <c r="A63" s="84"/>
      <c r="B63" s="4"/>
      <c r="C63" s="57"/>
      <c r="D63" s="133" t="s">
        <v>25</v>
      </c>
      <c r="E63" s="134"/>
      <c r="F63" s="26"/>
      <c r="G63" s="26"/>
      <c r="H63" s="26"/>
      <c r="I63" s="26">
        <f>[1]sheet!I60</f>
        <v>0</v>
      </c>
      <c r="J63" s="26">
        <f>[1]sheet!J60</f>
        <v>0</v>
      </c>
      <c r="K63" s="26">
        <f>[1]sheet!K60</f>
        <v>0</v>
      </c>
      <c r="L63" s="26">
        <f>[1]sheet!L60</f>
        <v>0</v>
      </c>
      <c r="M63" s="26">
        <f>[1]sheet!M60</f>
        <v>0</v>
      </c>
      <c r="N63" s="26">
        <f>[1]sheet!N60</f>
        <v>0</v>
      </c>
      <c r="O63" s="26">
        <f t="shared" si="15"/>
        <v>0</v>
      </c>
      <c r="P63" s="35">
        <f t="shared" si="5"/>
        <v>0</v>
      </c>
      <c r="Q63" s="35">
        <f t="shared" si="5"/>
        <v>0</v>
      </c>
      <c r="R63" s="35">
        <f t="shared" si="5"/>
        <v>0</v>
      </c>
      <c r="S63" s="35">
        <f t="shared" si="7"/>
        <v>0</v>
      </c>
      <c r="T63" s="26">
        <f>[1]sheet!S60</f>
        <v>0</v>
      </c>
      <c r="U63" s="85">
        <f>[1]sheet!T60</f>
        <v>0</v>
      </c>
    </row>
    <row r="64" spans="1:21">
      <c r="A64" s="84"/>
      <c r="B64" s="4"/>
      <c r="C64" s="57"/>
      <c r="D64" s="133" t="s">
        <v>26</v>
      </c>
      <c r="E64" s="134"/>
      <c r="F64" s="26"/>
      <c r="G64" s="26"/>
      <c r="H64" s="26"/>
      <c r="I64" s="26">
        <f>[1]sheet!I62</f>
        <v>0</v>
      </c>
      <c r="J64" s="26">
        <f>[1]sheet!J62</f>
        <v>0</v>
      </c>
      <c r="K64" s="26">
        <f>[1]sheet!K62</f>
        <v>0</v>
      </c>
      <c r="L64" s="26">
        <f>[1]sheet!L62</f>
        <v>0</v>
      </c>
      <c r="M64" s="26">
        <f>[1]sheet!M62</f>
        <v>0</v>
      </c>
      <c r="N64" s="26">
        <f>[1]sheet!N62</f>
        <v>0</v>
      </c>
      <c r="O64" s="26">
        <f t="shared" si="15"/>
        <v>0</v>
      </c>
      <c r="P64" s="35">
        <f t="shared" si="5"/>
        <v>0</v>
      </c>
      <c r="Q64" s="35">
        <f t="shared" si="5"/>
        <v>0</v>
      </c>
      <c r="R64" s="35">
        <f t="shared" si="5"/>
        <v>0</v>
      </c>
      <c r="S64" s="35">
        <f t="shared" si="7"/>
        <v>0</v>
      </c>
      <c r="T64" s="26">
        <f>[1]sheet!S62</f>
        <v>0</v>
      </c>
      <c r="U64" s="85">
        <f>[1]sheet!T62</f>
        <v>0</v>
      </c>
    </row>
    <row r="65" spans="1:21">
      <c r="A65" s="84"/>
      <c r="B65" s="4"/>
      <c r="C65" s="70"/>
      <c r="D65" s="133" t="s">
        <v>27</v>
      </c>
      <c r="E65" s="134"/>
      <c r="F65" s="26"/>
      <c r="G65" s="26"/>
      <c r="H65" s="26"/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f t="shared" si="15"/>
        <v>0</v>
      </c>
      <c r="P65" s="35">
        <f t="shared" si="5"/>
        <v>0</v>
      </c>
      <c r="Q65" s="35">
        <f t="shared" si="5"/>
        <v>0</v>
      </c>
      <c r="R65" s="35">
        <f t="shared" si="5"/>
        <v>0</v>
      </c>
      <c r="S65" s="35">
        <f t="shared" si="7"/>
        <v>0</v>
      </c>
      <c r="T65" s="26">
        <v>0</v>
      </c>
      <c r="U65" s="85">
        <v>0</v>
      </c>
    </row>
    <row r="66" spans="1:21">
      <c r="A66" s="84"/>
      <c r="B66" s="4"/>
      <c r="C66" s="105" t="s">
        <v>55</v>
      </c>
      <c r="D66" s="140" t="s">
        <v>23</v>
      </c>
      <c r="E66" s="141"/>
      <c r="F66" s="59">
        <f>SUM(F67:F70)</f>
        <v>0</v>
      </c>
      <c r="G66" s="59">
        <f t="shared" ref="G66:O66" si="21">SUM(G67:G70)</f>
        <v>0</v>
      </c>
      <c r="H66" s="59">
        <f t="shared" si="21"/>
        <v>0</v>
      </c>
      <c r="I66" s="59">
        <f t="shared" si="21"/>
        <v>2505960</v>
      </c>
      <c r="J66" s="59">
        <f t="shared" si="21"/>
        <v>93931260</v>
      </c>
      <c r="K66" s="59">
        <f t="shared" si="21"/>
        <v>2505960</v>
      </c>
      <c r="L66" s="59">
        <f t="shared" si="21"/>
        <v>93931260</v>
      </c>
      <c r="M66" s="59">
        <f t="shared" si="21"/>
        <v>0</v>
      </c>
      <c r="N66" s="59">
        <f t="shared" si="21"/>
        <v>0</v>
      </c>
      <c r="O66" s="59">
        <f t="shared" si="21"/>
        <v>0</v>
      </c>
      <c r="P66" s="60">
        <f t="shared" si="5"/>
        <v>0</v>
      </c>
      <c r="Q66" s="60">
        <f t="shared" si="5"/>
        <v>0</v>
      </c>
      <c r="R66" s="60">
        <f t="shared" si="5"/>
        <v>0</v>
      </c>
      <c r="S66" s="60">
        <f t="shared" si="7"/>
        <v>100</v>
      </c>
      <c r="T66" s="59">
        <f>SUM(T67:T70)</f>
        <v>0</v>
      </c>
      <c r="U66" s="83">
        <f>SUM(U67:U70)</f>
        <v>5264590</v>
      </c>
    </row>
    <row r="67" spans="1:21">
      <c r="A67" s="84"/>
      <c r="B67" s="4"/>
      <c r="C67" s="57"/>
      <c r="D67" s="131" t="s">
        <v>24</v>
      </c>
      <c r="E67" s="132"/>
      <c r="F67" s="26"/>
      <c r="G67" s="26"/>
      <c r="H67" s="26"/>
      <c r="I67" s="26">
        <f>[1]sheet!I67</f>
        <v>2505960</v>
      </c>
      <c r="J67" s="26">
        <f>[1]sheet!J67</f>
        <v>93923030</v>
      </c>
      <c r="K67" s="26">
        <f>[1]sheet!K67</f>
        <v>2505960</v>
      </c>
      <c r="L67" s="26">
        <f>[1]sheet!L67</f>
        <v>93923030</v>
      </c>
      <c r="M67" s="26">
        <f>[1]sheet!M67</f>
        <v>0</v>
      </c>
      <c r="N67" s="26">
        <f>[1]sheet!N67</f>
        <v>0</v>
      </c>
      <c r="O67" s="26">
        <f t="shared" si="15"/>
        <v>0</v>
      </c>
      <c r="P67" s="35">
        <f t="shared" si="5"/>
        <v>0</v>
      </c>
      <c r="Q67" s="35">
        <f t="shared" si="5"/>
        <v>0</v>
      </c>
      <c r="R67" s="35">
        <f t="shared" si="5"/>
        <v>0</v>
      </c>
      <c r="S67" s="35">
        <f t="shared" si="7"/>
        <v>100</v>
      </c>
      <c r="T67" s="26">
        <f>[1]sheet!S67</f>
        <v>0</v>
      </c>
      <c r="U67" s="85">
        <f>[1]sheet!T67</f>
        <v>5206600</v>
      </c>
    </row>
    <row r="68" spans="1:21">
      <c r="A68" s="84"/>
      <c r="B68" s="4"/>
      <c r="C68" s="57"/>
      <c r="D68" s="133" t="s">
        <v>25</v>
      </c>
      <c r="E68" s="134"/>
      <c r="F68" s="26"/>
      <c r="G68" s="26"/>
      <c r="H68" s="26"/>
      <c r="I68" s="26">
        <f>[1]sheet!I68</f>
        <v>0</v>
      </c>
      <c r="J68" s="26">
        <f>[1]sheet!J68</f>
        <v>8230</v>
      </c>
      <c r="K68" s="26">
        <f>[1]sheet!K68</f>
        <v>0</v>
      </c>
      <c r="L68" s="26">
        <f>[1]sheet!L68</f>
        <v>8230</v>
      </c>
      <c r="M68" s="26">
        <f>[1]sheet!M68</f>
        <v>0</v>
      </c>
      <c r="N68" s="26">
        <f>[1]sheet!N68</f>
        <v>0</v>
      </c>
      <c r="O68" s="26">
        <f t="shared" si="15"/>
        <v>0</v>
      </c>
      <c r="P68" s="35">
        <f t="shared" si="5"/>
        <v>0</v>
      </c>
      <c r="Q68" s="35">
        <f t="shared" si="5"/>
        <v>0</v>
      </c>
      <c r="R68" s="35">
        <f t="shared" si="5"/>
        <v>0</v>
      </c>
      <c r="S68" s="35">
        <f t="shared" si="7"/>
        <v>100</v>
      </c>
      <c r="T68" s="26">
        <f>[1]sheet!S68</f>
        <v>0</v>
      </c>
      <c r="U68" s="85">
        <f>[1]sheet!T68</f>
        <v>57990</v>
      </c>
    </row>
    <row r="69" spans="1:21">
      <c r="A69" s="84"/>
      <c r="B69" s="4"/>
      <c r="C69" s="57"/>
      <c r="D69" s="133" t="s">
        <v>26</v>
      </c>
      <c r="E69" s="134"/>
      <c r="F69" s="26"/>
      <c r="G69" s="26"/>
      <c r="H69" s="26"/>
      <c r="I69" s="26">
        <f>[1]sheet!I70</f>
        <v>0</v>
      </c>
      <c r="J69" s="26">
        <f>[1]sheet!J70</f>
        <v>0</v>
      </c>
      <c r="K69" s="26">
        <f>[1]sheet!K70</f>
        <v>0</v>
      </c>
      <c r="L69" s="26">
        <f>[1]sheet!L70</f>
        <v>0</v>
      </c>
      <c r="M69" s="26">
        <f>[1]sheet!M70</f>
        <v>0</v>
      </c>
      <c r="N69" s="26">
        <f>[1]sheet!N70</f>
        <v>0</v>
      </c>
      <c r="O69" s="26">
        <f t="shared" si="15"/>
        <v>0</v>
      </c>
      <c r="P69" s="35">
        <f t="shared" si="5"/>
        <v>0</v>
      </c>
      <c r="Q69" s="35">
        <f t="shared" si="5"/>
        <v>0</v>
      </c>
      <c r="R69" s="35">
        <f t="shared" si="5"/>
        <v>0</v>
      </c>
      <c r="S69" s="35">
        <f t="shared" si="7"/>
        <v>0</v>
      </c>
      <c r="T69" s="26">
        <f>[1]sheet!S70</f>
        <v>0</v>
      </c>
      <c r="U69" s="85">
        <f>[1]sheet!T70</f>
        <v>0</v>
      </c>
    </row>
    <row r="70" spans="1:21">
      <c r="A70" s="84"/>
      <c r="B70" s="4"/>
      <c r="C70" s="70"/>
      <c r="D70" s="133" t="s">
        <v>79</v>
      </c>
      <c r="E70" s="134"/>
      <c r="F70" s="26"/>
      <c r="G70" s="26"/>
      <c r="H70" s="26"/>
      <c r="I70" s="26">
        <f>[1]sheet!I71+[1]sheet!I72+[1]sheet!I69</f>
        <v>0</v>
      </c>
      <c r="J70" s="26">
        <f>[1]sheet!J71+[1]sheet!J72+[1]sheet!J69</f>
        <v>0</v>
      </c>
      <c r="K70" s="26">
        <f>[1]sheet!K71+[1]sheet!K72+[1]sheet!K69</f>
        <v>0</v>
      </c>
      <c r="L70" s="26">
        <f>[1]sheet!L71+[1]sheet!L72+[1]sheet!L69</f>
        <v>0</v>
      </c>
      <c r="M70" s="26">
        <f>[1]sheet!M71+[1]sheet!M72+[1]sheet!M69</f>
        <v>0</v>
      </c>
      <c r="N70" s="26">
        <f>[1]sheet!N71+[1]sheet!N72+[1]sheet!N69</f>
        <v>0</v>
      </c>
      <c r="O70" s="26">
        <f>J70-L70-N70</f>
        <v>0</v>
      </c>
      <c r="P70" s="35">
        <f t="shared" ref="P70" si="22">IF(F70=0,0,+$L70/F70)*100</f>
        <v>0</v>
      </c>
      <c r="Q70" s="35">
        <f t="shared" ref="Q70" si="23">IF(G70=0,0,+$L70/G70)*100</f>
        <v>0</v>
      </c>
      <c r="R70" s="35">
        <f t="shared" ref="R70" si="24">IF(H70=0,0,+$L70/H70)*100</f>
        <v>0</v>
      </c>
      <c r="S70" s="35">
        <f t="shared" ref="S70" si="25">IF(J70=0,0,+$L70/J70)*100</f>
        <v>0</v>
      </c>
      <c r="T70" s="26">
        <f>[1]sheet!M71+[1]sheet!M72+[1]sheet!M69</f>
        <v>0</v>
      </c>
      <c r="U70" s="85">
        <f>[1]sheet!N71+[1]sheet!N72+[1]sheet!N69</f>
        <v>0</v>
      </c>
    </row>
    <row r="71" spans="1:21">
      <c r="A71" s="84"/>
      <c r="B71" s="4"/>
      <c r="C71" s="106" t="s">
        <v>56</v>
      </c>
      <c r="D71" s="145"/>
      <c r="E71" s="146"/>
      <c r="F71" s="64">
        <v>0</v>
      </c>
      <c r="G71" s="64">
        <v>0</v>
      </c>
      <c r="H71" s="64">
        <v>0</v>
      </c>
      <c r="I71" s="64">
        <v>0</v>
      </c>
      <c r="J71" s="64">
        <v>0</v>
      </c>
      <c r="K71" s="64">
        <v>0</v>
      </c>
      <c r="L71" s="64">
        <v>0</v>
      </c>
      <c r="M71" s="64">
        <v>0</v>
      </c>
      <c r="N71" s="64">
        <v>0</v>
      </c>
      <c r="O71" s="66">
        <f t="shared" si="15"/>
        <v>0</v>
      </c>
      <c r="P71" s="37">
        <f t="shared" si="5"/>
        <v>0</v>
      </c>
      <c r="Q71" s="37">
        <f t="shared" si="5"/>
        <v>0</v>
      </c>
      <c r="R71" s="37">
        <f t="shared" si="5"/>
        <v>0</v>
      </c>
      <c r="S71" s="37">
        <f t="shared" si="7"/>
        <v>0</v>
      </c>
      <c r="T71" s="64">
        <v>0</v>
      </c>
      <c r="U71" s="86">
        <v>0</v>
      </c>
    </row>
    <row r="72" spans="1:21">
      <c r="A72" s="84"/>
      <c r="B72" s="4"/>
      <c r="C72" s="105" t="s">
        <v>57</v>
      </c>
      <c r="D72" s="140" t="s">
        <v>23</v>
      </c>
      <c r="E72" s="141"/>
      <c r="F72" s="59">
        <f t="shared" ref="F72:O72" si="26">SUM(F73:F76)</f>
        <v>0</v>
      </c>
      <c r="G72" s="59">
        <f t="shared" si="26"/>
        <v>0</v>
      </c>
      <c r="H72" s="59">
        <f t="shared" si="26"/>
        <v>0</v>
      </c>
      <c r="I72" s="59">
        <f t="shared" si="26"/>
        <v>0</v>
      </c>
      <c r="J72" s="59">
        <f t="shared" si="26"/>
        <v>-122960</v>
      </c>
      <c r="K72" s="59">
        <f t="shared" si="26"/>
        <v>0</v>
      </c>
      <c r="L72" s="59">
        <f t="shared" si="26"/>
        <v>-122960</v>
      </c>
      <c r="M72" s="59">
        <f t="shared" si="26"/>
        <v>0</v>
      </c>
      <c r="N72" s="59">
        <f t="shared" si="26"/>
        <v>0</v>
      </c>
      <c r="O72" s="59">
        <f t="shared" si="26"/>
        <v>0</v>
      </c>
      <c r="P72" s="60">
        <f t="shared" si="5"/>
        <v>0</v>
      </c>
      <c r="Q72" s="60">
        <f t="shared" si="5"/>
        <v>0</v>
      </c>
      <c r="R72" s="60">
        <f t="shared" si="5"/>
        <v>0</v>
      </c>
      <c r="S72" s="60">
        <f t="shared" si="7"/>
        <v>100</v>
      </c>
      <c r="T72" s="59">
        <f>SUM(T73:T76)</f>
        <v>0</v>
      </c>
      <c r="U72" s="83">
        <f>SUM(U73:U76)</f>
        <v>122960</v>
      </c>
    </row>
    <row r="73" spans="1:21">
      <c r="A73" s="84"/>
      <c r="B73" s="4"/>
      <c r="C73" s="57"/>
      <c r="D73" s="131" t="s">
        <v>58</v>
      </c>
      <c r="E73" s="132"/>
      <c r="F73" s="26"/>
      <c r="G73" s="26"/>
      <c r="H73" s="26"/>
      <c r="I73" s="26">
        <f>[1]sheet!I80</f>
        <v>0</v>
      </c>
      <c r="J73" s="26">
        <f>[1]sheet!J80</f>
        <v>0</v>
      </c>
      <c r="K73" s="26">
        <f>[1]sheet!K80</f>
        <v>0</v>
      </c>
      <c r="L73" s="26">
        <f>[1]sheet!L80</f>
        <v>0</v>
      </c>
      <c r="M73" s="26">
        <f>[1]sheet!M80</f>
        <v>0</v>
      </c>
      <c r="N73" s="26">
        <f>[1]sheet!N80</f>
        <v>0</v>
      </c>
      <c r="O73" s="26">
        <f t="shared" si="15"/>
        <v>0</v>
      </c>
      <c r="P73" s="35">
        <f t="shared" si="5"/>
        <v>0</v>
      </c>
      <c r="Q73" s="35">
        <f t="shared" si="5"/>
        <v>0</v>
      </c>
      <c r="R73" s="35">
        <f t="shared" si="5"/>
        <v>0</v>
      </c>
      <c r="S73" s="35">
        <f t="shared" si="7"/>
        <v>0</v>
      </c>
      <c r="T73" s="26">
        <f>[1]sheet!S80</f>
        <v>0</v>
      </c>
      <c r="U73" s="85">
        <f>[1]sheet!T80</f>
        <v>0</v>
      </c>
    </row>
    <row r="74" spans="1:21">
      <c r="A74" s="84"/>
      <c r="B74" s="4"/>
      <c r="C74" s="57"/>
      <c r="D74" s="133" t="s">
        <v>59</v>
      </c>
      <c r="E74" s="134"/>
      <c r="F74" s="26"/>
      <c r="G74" s="26"/>
      <c r="H74" s="26"/>
      <c r="I74" s="26">
        <f>[1]sheet!I81</f>
        <v>0</v>
      </c>
      <c r="J74" s="26">
        <f>[1]sheet!J81</f>
        <v>0</v>
      </c>
      <c r="K74" s="26">
        <f>[1]sheet!K81</f>
        <v>0</v>
      </c>
      <c r="L74" s="26">
        <f>[1]sheet!L81</f>
        <v>0</v>
      </c>
      <c r="M74" s="26">
        <f>[1]sheet!M81</f>
        <v>0</v>
      </c>
      <c r="N74" s="26">
        <f>[1]sheet!N81</f>
        <v>0</v>
      </c>
      <c r="O74" s="26">
        <f t="shared" si="15"/>
        <v>0</v>
      </c>
      <c r="P74" s="35">
        <f t="shared" ref="P74:R123" si="27">IF(F74=0,0,+$L74/F74)*100</f>
        <v>0</v>
      </c>
      <c r="Q74" s="35">
        <f t="shared" si="27"/>
        <v>0</v>
      </c>
      <c r="R74" s="35">
        <f t="shared" si="27"/>
        <v>0</v>
      </c>
      <c r="S74" s="35">
        <f t="shared" ref="S74:S164" si="28">IF(J74=0,0,+$L74/J74)*100</f>
        <v>0</v>
      </c>
      <c r="T74" s="26">
        <f>[1]sheet!S81</f>
        <v>0</v>
      </c>
      <c r="U74" s="85">
        <f>[1]sheet!T81</f>
        <v>0</v>
      </c>
    </row>
    <row r="75" spans="1:21">
      <c r="A75" s="84"/>
      <c r="B75" s="4"/>
      <c r="C75" s="57"/>
      <c r="D75" s="133" t="s">
        <v>60</v>
      </c>
      <c r="E75" s="134"/>
      <c r="F75" s="26"/>
      <c r="G75" s="26"/>
      <c r="H75" s="26"/>
      <c r="I75" s="26">
        <f>[1]sheet!I82</f>
        <v>0</v>
      </c>
      <c r="J75" s="26">
        <f>[1]sheet!J82</f>
        <v>0</v>
      </c>
      <c r="K75" s="26">
        <f>[1]sheet!K82</f>
        <v>0</v>
      </c>
      <c r="L75" s="26">
        <f>[1]sheet!L82</f>
        <v>0</v>
      </c>
      <c r="M75" s="26">
        <f>[1]sheet!M82</f>
        <v>0</v>
      </c>
      <c r="N75" s="26">
        <f>[1]sheet!N82</f>
        <v>0</v>
      </c>
      <c r="O75" s="26">
        <f t="shared" si="15"/>
        <v>0</v>
      </c>
      <c r="P75" s="35">
        <f t="shared" si="27"/>
        <v>0</v>
      </c>
      <c r="Q75" s="35">
        <f t="shared" si="27"/>
        <v>0</v>
      </c>
      <c r="R75" s="35">
        <f t="shared" si="27"/>
        <v>0</v>
      </c>
      <c r="S75" s="35">
        <f t="shared" si="28"/>
        <v>0</v>
      </c>
      <c r="T75" s="26">
        <f>[1]sheet!S82</f>
        <v>0</v>
      </c>
      <c r="U75" s="85">
        <f>[1]sheet!T82</f>
        <v>0</v>
      </c>
    </row>
    <row r="76" spans="1:21">
      <c r="A76" s="84"/>
      <c r="B76" s="4"/>
      <c r="C76" s="70"/>
      <c r="D76" s="133" t="s">
        <v>61</v>
      </c>
      <c r="E76" s="134"/>
      <c r="F76" s="26"/>
      <c r="G76" s="26"/>
      <c r="H76" s="26"/>
      <c r="I76" s="26">
        <f>[1]sheet!I84</f>
        <v>0</v>
      </c>
      <c r="J76" s="26">
        <f>[1]sheet!J84</f>
        <v>-122960</v>
      </c>
      <c r="K76" s="26">
        <f>[1]sheet!K84</f>
        <v>0</v>
      </c>
      <c r="L76" s="26">
        <f>[1]sheet!L84</f>
        <v>-122960</v>
      </c>
      <c r="M76" s="26">
        <f>[1]sheet!M84</f>
        <v>0</v>
      </c>
      <c r="N76" s="26">
        <f>[1]sheet!N84</f>
        <v>0</v>
      </c>
      <c r="O76" s="26">
        <f t="shared" si="15"/>
        <v>0</v>
      </c>
      <c r="P76" s="35">
        <f t="shared" si="27"/>
        <v>0</v>
      </c>
      <c r="Q76" s="35">
        <f t="shared" si="27"/>
        <v>0</v>
      </c>
      <c r="R76" s="35">
        <f t="shared" si="27"/>
        <v>0</v>
      </c>
      <c r="S76" s="35">
        <f t="shared" si="28"/>
        <v>100</v>
      </c>
      <c r="T76" s="26">
        <f>[1]sheet!S84</f>
        <v>0</v>
      </c>
      <c r="U76" s="85">
        <f>[1]sheet!T84</f>
        <v>122960</v>
      </c>
    </row>
    <row r="77" spans="1:21">
      <c r="A77" s="84"/>
      <c r="B77" s="4"/>
      <c r="C77" s="105" t="s">
        <v>92</v>
      </c>
      <c r="D77" s="153" t="s">
        <v>23</v>
      </c>
      <c r="E77" s="154"/>
      <c r="F77" s="69">
        <f>SUM(F79:F81)</f>
        <v>0</v>
      </c>
      <c r="G77" s="69">
        <f t="shared" ref="G77:O77" si="29">SUM(G78,G82)</f>
        <v>0</v>
      </c>
      <c r="H77" s="69">
        <f t="shared" si="29"/>
        <v>0</v>
      </c>
      <c r="I77" s="69">
        <f t="shared" si="29"/>
        <v>25290</v>
      </c>
      <c r="J77" s="69">
        <f t="shared" si="29"/>
        <v>45638040</v>
      </c>
      <c r="K77" s="69">
        <f t="shared" si="29"/>
        <v>-1909210</v>
      </c>
      <c r="L77" s="69">
        <f t="shared" si="29"/>
        <v>40505800</v>
      </c>
      <c r="M77" s="69">
        <f t="shared" si="29"/>
        <v>0</v>
      </c>
      <c r="N77" s="69">
        <f t="shared" si="29"/>
        <v>0</v>
      </c>
      <c r="O77" s="69">
        <f t="shared" si="29"/>
        <v>5132240</v>
      </c>
      <c r="P77" s="68">
        <f t="shared" si="27"/>
        <v>0</v>
      </c>
      <c r="Q77" s="68">
        <f t="shared" si="27"/>
        <v>0</v>
      </c>
      <c r="R77" s="68">
        <f t="shared" si="27"/>
        <v>0</v>
      </c>
      <c r="S77" s="68">
        <f t="shared" si="28"/>
        <v>88.754468859749451</v>
      </c>
      <c r="T77" s="69">
        <f>SUM(T78,T82)</f>
        <v>2946210</v>
      </c>
      <c r="U77" s="90">
        <f>SUM(U78,U82)</f>
        <v>13062480</v>
      </c>
    </row>
    <row r="78" spans="1:21">
      <c r="A78" s="84"/>
      <c r="B78" s="4"/>
      <c r="C78" s="58"/>
      <c r="D78" s="155" t="s">
        <v>81</v>
      </c>
      <c r="E78" s="108" t="s">
        <v>80</v>
      </c>
      <c r="F78" s="28"/>
      <c r="G78" s="28">
        <f t="shared" ref="G78:O78" si="30">SUM(G79:G81)</f>
        <v>0</v>
      </c>
      <c r="H78" s="28">
        <v>0</v>
      </c>
      <c r="I78" s="28">
        <f>SUM(I79:I81)</f>
        <v>0</v>
      </c>
      <c r="J78" s="28">
        <f t="shared" si="30"/>
        <v>-434920</v>
      </c>
      <c r="K78" s="28">
        <f t="shared" si="30"/>
        <v>0</v>
      </c>
      <c r="L78" s="28">
        <f t="shared" si="30"/>
        <v>-434920</v>
      </c>
      <c r="M78" s="28">
        <f t="shared" si="30"/>
        <v>0</v>
      </c>
      <c r="N78" s="28">
        <f t="shared" si="30"/>
        <v>0</v>
      </c>
      <c r="O78" s="28">
        <f t="shared" si="30"/>
        <v>0</v>
      </c>
      <c r="P78" s="40">
        <f t="shared" si="27"/>
        <v>0</v>
      </c>
      <c r="Q78" s="40">
        <f t="shared" si="27"/>
        <v>0</v>
      </c>
      <c r="R78" s="40">
        <f t="shared" si="27"/>
        <v>0</v>
      </c>
      <c r="S78" s="40">
        <f t="shared" si="28"/>
        <v>100</v>
      </c>
      <c r="T78" s="28">
        <f>SUM(T79:T81)</f>
        <v>0</v>
      </c>
      <c r="U78" s="88">
        <f>SUM(U79:U81)</f>
        <v>509920</v>
      </c>
    </row>
    <row r="79" spans="1:21">
      <c r="A79" s="84"/>
      <c r="B79" s="4"/>
      <c r="C79" s="57"/>
      <c r="D79" s="156"/>
      <c r="E79" s="103" t="s">
        <v>93</v>
      </c>
      <c r="F79" s="26"/>
      <c r="G79" s="26">
        <v>0</v>
      </c>
      <c r="H79" s="26">
        <v>0</v>
      </c>
      <c r="I79" s="26">
        <f>[1]sheet!I85</f>
        <v>0</v>
      </c>
      <c r="J79" s="26">
        <f>[1]sheet!J85</f>
        <v>-21770</v>
      </c>
      <c r="K79" s="26">
        <f>[1]sheet!K85</f>
        <v>0</v>
      </c>
      <c r="L79" s="26">
        <f>[1]sheet!L85</f>
        <v>-21770</v>
      </c>
      <c r="M79" s="26">
        <f>[1]sheet!M85</f>
        <v>0</v>
      </c>
      <c r="N79" s="26">
        <f>[1]sheet!N85</f>
        <v>0</v>
      </c>
      <c r="O79" s="26">
        <f t="shared" si="15"/>
        <v>0</v>
      </c>
      <c r="P79" s="35">
        <f t="shared" si="27"/>
        <v>0</v>
      </c>
      <c r="Q79" s="35">
        <f t="shared" si="27"/>
        <v>0</v>
      </c>
      <c r="R79" s="35">
        <f t="shared" si="27"/>
        <v>0</v>
      </c>
      <c r="S79" s="35">
        <f t="shared" si="28"/>
        <v>100</v>
      </c>
      <c r="T79" s="26">
        <f>[1]sheet!S85</f>
        <v>0</v>
      </c>
      <c r="U79" s="85">
        <f>[1]sheet!T85</f>
        <v>21770</v>
      </c>
    </row>
    <row r="80" spans="1:21">
      <c r="A80" s="84"/>
      <c r="B80" s="4"/>
      <c r="C80" s="57"/>
      <c r="D80" s="156"/>
      <c r="E80" s="103" t="s">
        <v>83</v>
      </c>
      <c r="F80" s="26">
        <f>[1]sheet!F86</f>
        <v>0</v>
      </c>
      <c r="G80" s="26">
        <v>0</v>
      </c>
      <c r="H80" s="26">
        <v>0</v>
      </c>
      <c r="I80" s="26">
        <f>[1]sheet!I86</f>
        <v>0</v>
      </c>
      <c r="J80" s="26">
        <f>[1]sheet!J86</f>
        <v>-164300</v>
      </c>
      <c r="K80" s="26">
        <f>[1]sheet!K86</f>
        <v>0</v>
      </c>
      <c r="L80" s="26">
        <f>[1]sheet!L86</f>
        <v>-164300</v>
      </c>
      <c r="M80" s="26">
        <f>[1]sheet!M86</f>
        <v>0</v>
      </c>
      <c r="N80" s="26">
        <f>[1]sheet!N86</f>
        <v>0</v>
      </c>
      <c r="O80" s="26">
        <f t="shared" si="15"/>
        <v>0</v>
      </c>
      <c r="P80" s="35">
        <f t="shared" si="27"/>
        <v>0</v>
      </c>
      <c r="Q80" s="35">
        <f t="shared" si="27"/>
        <v>0</v>
      </c>
      <c r="R80" s="35">
        <f t="shared" si="27"/>
        <v>0</v>
      </c>
      <c r="S80" s="35">
        <f t="shared" si="28"/>
        <v>100</v>
      </c>
      <c r="T80" s="26">
        <f>[1]sheet!S86</f>
        <v>0</v>
      </c>
      <c r="U80" s="85">
        <f>[1]sheet!T86</f>
        <v>164300</v>
      </c>
    </row>
    <row r="81" spans="1:21">
      <c r="A81" s="84"/>
      <c r="B81" s="4"/>
      <c r="C81" s="57"/>
      <c r="D81" s="156"/>
      <c r="E81" s="103" t="s">
        <v>84</v>
      </c>
      <c r="F81" s="26">
        <f>[1]sheet!F87</f>
        <v>0</v>
      </c>
      <c r="G81" s="26">
        <v>0</v>
      </c>
      <c r="H81" s="26">
        <v>0</v>
      </c>
      <c r="I81" s="26">
        <f>[1]sheet!I87</f>
        <v>0</v>
      </c>
      <c r="J81" s="26">
        <f>[1]sheet!J87</f>
        <v>-248850</v>
      </c>
      <c r="K81" s="26">
        <f>[1]sheet!K87</f>
        <v>0</v>
      </c>
      <c r="L81" s="26">
        <f>[1]sheet!L87</f>
        <v>-248850</v>
      </c>
      <c r="M81" s="26">
        <f>[1]sheet!M87</f>
        <v>0</v>
      </c>
      <c r="N81" s="26">
        <f>[1]sheet!N87</f>
        <v>0</v>
      </c>
      <c r="O81" s="26">
        <f t="shared" si="15"/>
        <v>0</v>
      </c>
      <c r="P81" s="35">
        <f t="shared" si="27"/>
        <v>0</v>
      </c>
      <c r="Q81" s="35">
        <f t="shared" si="27"/>
        <v>0</v>
      </c>
      <c r="R81" s="35">
        <f t="shared" si="27"/>
        <v>0</v>
      </c>
      <c r="S81" s="35">
        <f t="shared" si="28"/>
        <v>100</v>
      </c>
      <c r="T81" s="26">
        <f>[1]sheet!S87</f>
        <v>0</v>
      </c>
      <c r="U81" s="85">
        <f>[1]sheet!T87</f>
        <v>323850</v>
      </c>
    </row>
    <row r="82" spans="1:21">
      <c r="A82" s="84"/>
      <c r="B82" s="4"/>
      <c r="C82" s="70"/>
      <c r="D82" s="157" t="s">
        <v>94</v>
      </c>
      <c r="E82" s="158"/>
      <c r="F82" s="32"/>
      <c r="G82" s="32">
        <v>0</v>
      </c>
      <c r="H82" s="32">
        <v>0</v>
      </c>
      <c r="I82" s="32">
        <f>[1]sheet!I98</f>
        <v>25290</v>
      </c>
      <c r="J82" s="32">
        <f>[1]sheet!J98</f>
        <v>46072960</v>
      </c>
      <c r="K82" s="32">
        <f>[1]sheet!K98</f>
        <v>-1909210</v>
      </c>
      <c r="L82" s="32">
        <f>[1]sheet!L98</f>
        <v>40940720</v>
      </c>
      <c r="M82" s="32">
        <f>[1]sheet!M98</f>
        <v>0</v>
      </c>
      <c r="N82" s="32">
        <f>[1]sheet!N98</f>
        <v>0</v>
      </c>
      <c r="O82" s="32">
        <f t="shared" si="15"/>
        <v>5132240</v>
      </c>
      <c r="P82" s="39">
        <f t="shared" si="27"/>
        <v>0</v>
      </c>
      <c r="Q82" s="39">
        <f t="shared" si="27"/>
        <v>0</v>
      </c>
      <c r="R82" s="39">
        <f t="shared" si="27"/>
        <v>0</v>
      </c>
      <c r="S82" s="39">
        <f t="shared" si="28"/>
        <v>88.860624539860254</v>
      </c>
      <c r="T82" s="32">
        <f>[1]sheet!S98</f>
        <v>2946210</v>
      </c>
      <c r="U82" s="91">
        <f>[1]sheet!T98</f>
        <v>12552560</v>
      </c>
    </row>
    <row r="83" spans="1:21">
      <c r="A83" s="84"/>
      <c r="B83" s="4"/>
      <c r="C83" s="106" t="s">
        <v>95</v>
      </c>
      <c r="D83" s="151" t="s">
        <v>35</v>
      </c>
      <c r="E83" s="152"/>
      <c r="F83" s="32">
        <f>[1]sheet!F99</f>
        <v>0</v>
      </c>
      <c r="G83" s="32">
        <f>[1]sheet!G99</f>
        <v>0</v>
      </c>
      <c r="H83" s="32">
        <f>[1]sheet!H99</f>
        <v>0</v>
      </c>
      <c r="I83" s="32">
        <f>[1]sheet!I99</f>
        <v>0</v>
      </c>
      <c r="J83" s="32">
        <f>[1]sheet!J99</f>
        <v>0</v>
      </c>
      <c r="K83" s="32">
        <f>[1]sheet!K99</f>
        <v>0</v>
      </c>
      <c r="L83" s="32">
        <f>[1]sheet!L99</f>
        <v>0</v>
      </c>
      <c r="M83" s="32">
        <f>[1]sheet!M99</f>
        <v>0</v>
      </c>
      <c r="N83" s="32">
        <f>[1]sheet!N99</f>
        <v>0</v>
      </c>
      <c r="O83" s="66">
        <f t="shared" si="15"/>
        <v>0</v>
      </c>
      <c r="P83" s="37">
        <f t="shared" si="27"/>
        <v>0</v>
      </c>
      <c r="Q83" s="37">
        <f t="shared" si="27"/>
        <v>0</v>
      </c>
      <c r="R83" s="37">
        <f t="shared" si="27"/>
        <v>0</v>
      </c>
      <c r="S83" s="37">
        <f t="shared" si="28"/>
        <v>0</v>
      </c>
      <c r="T83" s="32">
        <f>[1]sheet!S99</f>
        <v>0</v>
      </c>
      <c r="U83" s="91">
        <f>[1]sheet!T99</f>
        <v>0</v>
      </c>
    </row>
    <row r="84" spans="1:21">
      <c r="A84" s="84"/>
      <c r="B84" s="4"/>
      <c r="C84" s="107" t="s">
        <v>62</v>
      </c>
      <c r="D84" s="135" t="s">
        <v>23</v>
      </c>
      <c r="E84" s="136"/>
      <c r="F84" s="64">
        <f>SUM(F85:F90)</f>
        <v>0</v>
      </c>
      <c r="G84" s="64">
        <f t="shared" ref="G84:O84" si="31">SUM(G85:G90)</f>
        <v>0</v>
      </c>
      <c r="H84" s="64">
        <f t="shared" si="31"/>
        <v>0</v>
      </c>
      <c r="I84" s="64">
        <f t="shared" si="31"/>
        <v>0</v>
      </c>
      <c r="J84" s="64">
        <f t="shared" si="31"/>
        <v>0</v>
      </c>
      <c r="K84" s="64">
        <f t="shared" si="31"/>
        <v>0</v>
      </c>
      <c r="L84" s="64">
        <f t="shared" si="31"/>
        <v>0</v>
      </c>
      <c r="M84" s="64">
        <f t="shared" si="31"/>
        <v>0</v>
      </c>
      <c r="N84" s="64">
        <f t="shared" si="31"/>
        <v>0</v>
      </c>
      <c r="O84" s="64">
        <f t="shared" si="31"/>
        <v>0</v>
      </c>
      <c r="P84" s="65">
        <f t="shared" si="27"/>
        <v>0</v>
      </c>
      <c r="Q84" s="65">
        <f t="shared" si="27"/>
        <v>0</v>
      </c>
      <c r="R84" s="65">
        <f t="shared" si="27"/>
        <v>0</v>
      </c>
      <c r="S84" s="65">
        <f t="shared" si="28"/>
        <v>0</v>
      </c>
      <c r="T84" s="64">
        <f>SUM(T85:T90)</f>
        <v>0</v>
      </c>
      <c r="U84" s="86">
        <f>SUM(U85:U90)</f>
        <v>0</v>
      </c>
    </row>
    <row r="85" spans="1:21">
      <c r="A85" s="84"/>
      <c r="B85" s="4"/>
      <c r="C85" s="57"/>
      <c r="D85" s="131" t="s">
        <v>42</v>
      </c>
      <c r="E85" s="132"/>
      <c r="F85" s="26"/>
      <c r="G85" s="26"/>
      <c r="H85" s="26"/>
      <c r="I85" s="26">
        <f>[1]sheet!I102</f>
        <v>0</v>
      </c>
      <c r="J85" s="26">
        <f>[1]sheet!J102</f>
        <v>0</v>
      </c>
      <c r="K85" s="26">
        <f>[1]sheet!K102</f>
        <v>0</v>
      </c>
      <c r="L85" s="26">
        <f>[1]sheet!L102</f>
        <v>0</v>
      </c>
      <c r="M85" s="26">
        <f>[1]sheet!M102</f>
        <v>0</v>
      </c>
      <c r="N85" s="26">
        <f>[1]sheet!N102</f>
        <v>0</v>
      </c>
      <c r="O85" s="26">
        <f t="shared" si="15"/>
        <v>0</v>
      </c>
      <c r="P85" s="35">
        <f t="shared" si="27"/>
        <v>0</v>
      </c>
      <c r="Q85" s="35">
        <f t="shared" si="27"/>
        <v>0</v>
      </c>
      <c r="R85" s="35">
        <f t="shared" si="27"/>
        <v>0</v>
      </c>
      <c r="S85" s="35">
        <f t="shared" si="28"/>
        <v>0</v>
      </c>
      <c r="T85" s="26">
        <f>[1]sheet!S102</f>
        <v>0</v>
      </c>
      <c r="U85" s="85">
        <f>[1]sheet!T102</f>
        <v>0</v>
      </c>
    </row>
    <row r="86" spans="1:21">
      <c r="A86" s="84"/>
      <c r="B86" s="4"/>
      <c r="C86" s="57"/>
      <c r="D86" s="133" t="s">
        <v>43</v>
      </c>
      <c r="E86" s="134"/>
      <c r="F86" s="26"/>
      <c r="G86" s="26"/>
      <c r="H86" s="26"/>
      <c r="I86" s="26">
        <f>[1]sheet!I106</f>
        <v>0</v>
      </c>
      <c r="J86" s="26">
        <f>[1]sheet!J106</f>
        <v>0</v>
      </c>
      <c r="K86" s="26">
        <f>[1]sheet!K106</f>
        <v>0</v>
      </c>
      <c r="L86" s="26">
        <f>[1]sheet!L106</f>
        <v>0</v>
      </c>
      <c r="M86" s="26">
        <f>[1]sheet!M106</f>
        <v>0</v>
      </c>
      <c r="N86" s="26">
        <f>[1]sheet!N106</f>
        <v>0</v>
      </c>
      <c r="O86" s="26">
        <f t="shared" si="15"/>
        <v>0</v>
      </c>
      <c r="P86" s="35">
        <f t="shared" si="27"/>
        <v>0</v>
      </c>
      <c r="Q86" s="35">
        <f t="shared" si="27"/>
        <v>0</v>
      </c>
      <c r="R86" s="35">
        <f t="shared" si="27"/>
        <v>0</v>
      </c>
      <c r="S86" s="35">
        <f t="shared" si="28"/>
        <v>0</v>
      </c>
      <c r="T86" s="26">
        <f>[1]sheet!S106</f>
        <v>0</v>
      </c>
      <c r="U86" s="85">
        <f>[1]sheet!T106</f>
        <v>0</v>
      </c>
    </row>
    <row r="87" spans="1:21">
      <c r="A87" s="84"/>
      <c r="B87" s="4"/>
      <c r="C87" s="57"/>
      <c r="D87" s="133" t="s">
        <v>44</v>
      </c>
      <c r="E87" s="134"/>
      <c r="F87" s="26"/>
      <c r="G87" s="26"/>
      <c r="H87" s="26"/>
      <c r="I87" s="26">
        <f>[1]sheet!I105</f>
        <v>0</v>
      </c>
      <c r="J87" s="26">
        <f>[1]sheet!J105</f>
        <v>0</v>
      </c>
      <c r="K87" s="26">
        <f>[1]sheet!K105</f>
        <v>0</v>
      </c>
      <c r="L87" s="26">
        <f>[1]sheet!L105</f>
        <v>0</v>
      </c>
      <c r="M87" s="26">
        <f>[1]sheet!M105</f>
        <v>0</v>
      </c>
      <c r="N87" s="26">
        <f>[1]sheet!N105</f>
        <v>0</v>
      </c>
      <c r="O87" s="26">
        <f t="shared" si="15"/>
        <v>0</v>
      </c>
      <c r="P87" s="35">
        <f t="shared" si="27"/>
        <v>0</v>
      </c>
      <c r="Q87" s="35">
        <f t="shared" si="27"/>
        <v>0</v>
      </c>
      <c r="R87" s="35">
        <f t="shared" si="27"/>
        <v>0</v>
      </c>
      <c r="S87" s="35">
        <f t="shared" si="28"/>
        <v>0</v>
      </c>
      <c r="T87" s="26">
        <f>[1]sheet!S105</f>
        <v>0</v>
      </c>
      <c r="U87" s="85">
        <f>[1]sheet!T105</f>
        <v>0</v>
      </c>
    </row>
    <row r="88" spans="1:21">
      <c r="A88" s="84"/>
      <c r="B88" s="4"/>
      <c r="C88" s="57"/>
      <c r="D88" s="133" t="s">
        <v>45</v>
      </c>
      <c r="E88" s="134"/>
      <c r="F88" s="26"/>
      <c r="G88" s="26"/>
      <c r="H88" s="26"/>
      <c r="I88" s="26">
        <f>[1]sheet!I103</f>
        <v>0</v>
      </c>
      <c r="J88" s="26">
        <f>[1]sheet!J103</f>
        <v>0</v>
      </c>
      <c r="K88" s="26">
        <f>[1]sheet!K103</f>
        <v>0</v>
      </c>
      <c r="L88" s="26">
        <f>[1]sheet!L103</f>
        <v>0</v>
      </c>
      <c r="M88" s="26">
        <f>[1]sheet!M103</f>
        <v>0</v>
      </c>
      <c r="N88" s="26">
        <f>[1]sheet!N103</f>
        <v>0</v>
      </c>
      <c r="O88" s="26">
        <f t="shared" si="15"/>
        <v>0</v>
      </c>
      <c r="P88" s="35">
        <f>IF(F88=0,0,+$L88/F88)*103</f>
        <v>0</v>
      </c>
      <c r="Q88" s="35">
        <f>IF(G88=0,0,+$L88/G88)*103</f>
        <v>0</v>
      </c>
      <c r="R88" s="35">
        <f>IF(H88=0,0,+$L88/H88)*103</f>
        <v>0</v>
      </c>
      <c r="S88" s="35">
        <f>IF(J88=0,0,+$L88/J88)*103</f>
        <v>0</v>
      </c>
      <c r="T88" s="26">
        <f>[1]sheet!S103</f>
        <v>0</v>
      </c>
      <c r="U88" s="85">
        <f>[1]sheet!T103</f>
        <v>0</v>
      </c>
    </row>
    <row r="89" spans="1:21">
      <c r="A89" s="84"/>
      <c r="B89" s="4"/>
      <c r="C89" s="57"/>
      <c r="D89" s="133" t="s">
        <v>46</v>
      </c>
      <c r="E89" s="134"/>
      <c r="F89" s="26"/>
      <c r="G89" s="26"/>
      <c r="H89" s="26"/>
      <c r="I89" s="26">
        <f>[1]sheet!I104</f>
        <v>0</v>
      </c>
      <c r="J89" s="26">
        <f>[1]sheet!J104</f>
        <v>0</v>
      </c>
      <c r="K89" s="26">
        <f>[1]sheet!K104</f>
        <v>0</v>
      </c>
      <c r="L89" s="26">
        <f>[1]sheet!L104</f>
        <v>0</v>
      </c>
      <c r="M89" s="26">
        <f>[1]sheet!M104</f>
        <v>0</v>
      </c>
      <c r="N89" s="26">
        <f>[1]sheet!N104</f>
        <v>0</v>
      </c>
      <c r="O89" s="26">
        <f t="shared" si="15"/>
        <v>0</v>
      </c>
      <c r="P89" s="35">
        <f t="shared" si="27"/>
        <v>0</v>
      </c>
      <c r="Q89" s="35">
        <f t="shared" si="27"/>
        <v>0</v>
      </c>
      <c r="R89" s="35">
        <f t="shared" si="27"/>
        <v>0</v>
      </c>
      <c r="S89" s="35">
        <f t="shared" si="28"/>
        <v>0</v>
      </c>
      <c r="T89" s="26">
        <f>[1]sheet!S104</f>
        <v>0</v>
      </c>
      <c r="U89" s="85">
        <f>[1]sheet!T104</f>
        <v>0</v>
      </c>
    </row>
    <row r="90" spans="1:21">
      <c r="A90" s="84"/>
      <c r="B90" s="4"/>
      <c r="C90" s="70"/>
      <c r="D90" s="133" t="s">
        <v>27</v>
      </c>
      <c r="E90" s="134"/>
      <c r="F90" s="26"/>
      <c r="G90" s="26"/>
      <c r="H90" s="26"/>
      <c r="I90" s="26">
        <f>[1]sheet!I107</f>
        <v>0</v>
      </c>
      <c r="J90" s="26">
        <f>[1]sheet!J107</f>
        <v>0</v>
      </c>
      <c r="K90" s="26">
        <f>[1]sheet!K107</f>
        <v>0</v>
      </c>
      <c r="L90" s="26">
        <f>[1]sheet!L107</f>
        <v>0</v>
      </c>
      <c r="M90" s="26">
        <f>[1]sheet!M107</f>
        <v>0</v>
      </c>
      <c r="N90" s="26">
        <f>[1]sheet!N107</f>
        <v>0</v>
      </c>
      <c r="O90" s="26">
        <f t="shared" si="15"/>
        <v>0</v>
      </c>
      <c r="P90" s="35">
        <f t="shared" si="27"/>
        <v>0</v>
      </c>
      <c r="Q90" s="35">
        <f t="shared" si="27"/>
        <v>0</v>
      </c>
      <c r="R90" s="35">
        <f t="shared" si="27"/>
        <v>0</v>
      </c>
      <c r="S90" s="35">
        <f t="shared" si="28"/>
        <v>0</v>
      </c>
      <c r="T90" s="26">
        <f>[1]sheet!S107</f>
        <v>0</v>
      </c>
      <c r="U90" s="85">
        <f>[1]sheet!T107</f>
        <v>0</v>
      </c>
    </row>
    <row r="91" spans="1:21">
      <c r="A91" s="84"/>
      <c r="B91" s="4"/>
      <c r="C91" s="105" t="s">
        <v>90</v>
      </c>
      <c r="D91" s="159" t="s">
        <v>23</v>
      </c>
      <c r="E91" s="159"/>
      <c r="F91" s="59">
        <f>SUM(F92:F93)</f>
        <v>0</v>
      </c>
      <c r="G91" s="59">
        <f t="shared" ref="G91:O91" si="32">SUM(G92:G93)</f>
        <v>0</v>
      </c>
      <c r="H91" s="59">
        <f t="shared" si="32"/>
        <v>0</v>
      </c>
      <c r="I91" s="59">
        <f t="shared" si="32"/>
        <v>0</v>
      </c>
      <c r="J91" s="59">
        <f t="shared" si="32"/>
        <v>0</v>
      </c>
      <c r="K91" s="59">
        <f t="shared" si="32"/>
        <v>0</v>
      </c>
      <c r="L91" s="59">
        <f t="shared" si="32"/>
        <v>0</v>
      </c>
      <c r="M91" s="59">
        <f t="shared" si="32"/>
        <v>0</v>
      </c>
      <c r="N91" s="59">
        <f t="shared" si="32"/>
        <v>0</v>
      </c>
      <c r="O91" s="59">
        <f t="shared" si="32"/>
        <v>0</v>
      </c>
      <c r="P91" s="60">
        <f t="shared" si="27"/>
        <v>0</v>
      </c>
      <c r="Q91" s="60">
        <f t="shared" si="27"/>
        <v>0</v>
      </c>
      <c r="R91" s="60">
        <f t="shared" si="27"/>
        <v>0</v>
      </c>
      <c r="S91" s="60">
        <f t="shared" si="28"/>
        <v>0</v>
      </c>
      <c r="T91" s="59">
        <f>SUM(T92:T93)</f>
        <v>0</v>
      </c>
      <c r="U91" s="83">
        <f>SUM(U92:U93)</f>
        <v>0</v>
      </c>
    </row>
    <row r="92" spans="1:21">
      <c r="A92" s="84"/>
      <c r="B92" s="4"/>
      <c r="C92" s="57"/>
      <c r="D92" s="155" t="s">
        <v>91</v>
      </c>
      <c r="E92" s="155"/>
      <c r="F92" s="26"/>
      <c r="G92" s="26"/>
      <c r="H92" s="26"/>
      <c r="I92" s="26"/>
      <c r="J92" s="26"/>
      <c r="K92" s="26"/>
      <c r="L92" s="26"/>
      <c r="M92" s="26"/>
      <c r="N92" s="26"/>
      <c r="O92" s="26">
        <f t="shared" si="15"/>
        <v>0</v>
      </c>
      <c r="P92" s="35">
        <f t="shared" si="27"/>
        <v>0</v>
      </c>
      <c r="Q92" s="35">
        <f t="shared" si="27"/>
        <v>0</v>
      </c>
      <c r="R92" s="35">
        <f t="shared" si="27"/>
        <v>0</v>
      </c>
      <c r="S92" s="35">
        <f t="shared" si="28"/>
        <v>0</v>
      </c>
      <c r="T92" s="26"/>
      <c r="U92" s="85"/>
    </row>
    <row r="93" spans="1:21">
      <c r="A93" s="84"/>
      <c r="B93" s="4"/>
      <c r="C93" s="70"/>
      <c r="D93" s="156" t="s">
        <v>87</v>
      </c>
      <c r="E93" s="156"/>
      <c r="F93" s="29"/>
      <c r="G93" s="29"/>
      <c r="H93" s="29"/>
      <c r="I93" s="29"/>
      <c r="J93" s="29"/>
      <c r="K93" s="29"/>
      <c r="L93" s="29"/>
      <c r="M93" s="29"/>
      <c r="N93" s="29"/>
      <c r="O93" s="26">
        <f t="shared" si="15"/>
        <v>0</v>
      </c>
      <c r="P93" s="35">
        <f t="shared" si="27"/>
        <v>0</v>
      </c>
      <c r="Q93" s="35">
        <f t="shared" si="27"/>
        <v>0</v>
      </c>
      <c r="R93" s="35">
        <f t="shared" si="27"/>
        <v>0</v>
      </c>
      <c r="S93" s="35">
        <f t="shared" si="28"/>
        <v>0</v>
      </c>
      <c r="T93" s="29"/>
      <c r="U93" s="92"/>
    </row>
    <row r="94" spans="1:21">
      <c r="A94" s="84"/>
      <c r="B94" s="4"/>
      <c r="C94" s="61" t="s">
        <v>63</v>
      </c>
      <c r="D94" s="159"/>
      <c r="E94" s="159"/>
      <c r="F94" s="59"/>
      <c r="G94" s="59"/>
      <c r="H94" s="59"/>
      <c r="I94" s="59">
        <f>[1]sheet!I88</f>
        <v>0</v>
      </c>
      <c r="J94" s="59">
        <f>[1]sheet!J88</f>
        <v>0</v>
      </c>
      <c r="K94" s="59">
        <f>[1]sheet!K88</f>
        <v>0</v>
      </c>
      <c r="L94" s="59">
        <f>[1]sheet!L88</f>
        <v>0</v>
      </c>
      <c r="M94" s="59">
        <f>[1]sheet!M88</f>
        <v>0</v>
      </c>
      <c r="N94" s="59">
        <f>[1]sheet!N88</f>
        <v>0</v>
      </c>
      <c r="O94" s="62">
        <f t="shared" si="15"/>
        <v>0</v>
      </c>
      <c r="P94" s="63">
        <f t="shared" si="27"/>
        <v>0</v>
      </c>
      <c r="Q94" s="63">
        <f t="shared" si="27"/>
        <v>0</v>
      </c>
      <c r="R94" s="63">
        <f t="shared" si="27"/>
        <v>0</v>
      </c>
      <c r="S94" s="63">
        <f t="shared" si="28"/>
        <v>0</v>
      </c>
      <c r="T94" s="59">
        <f>[1]sheet!S88</f>
        <v>0</v>
      </c>
      <c r="U94" s="83">
        <f>[1]sheet!T88</f>
        <v>0</v>
      </c>
    </row>
    <row r="95" spans="1:21">
      <c r="A95" s="84"/>
      <c r="B95" s="4"/>
      <c r="C95" s="61" t="s">
        <v>64</v>
      </c>
      <c r="D95" s="159"/>
      <c r="E95" s="159"/>
      <c r="F95" s="59"/>
      <c r="G95" s="59"/>
      <c r="H95" s="59"/>
      <c r="I95" s="59">
        <f>[1]sheet!I90</f>
        <v>0</v>
      </c>
      <c r="J95" s="59">
        <f>[1]sheet!J90</f>
        <v>0</v>
      </c>
      <c r="K95" s="59">
        <f>[1]sheet!K90</f>
        <v>0</v>
      </c>
      <c r="L95" s="59">
        <f>[1]sheet!L90</f>
        <v>0</v>
      </c>
      <c r="M95" s="59">
        <f>[1]sheet!M90</f>
        <v>0</v>
      </c>
      <c r="N95" s="59">
        <f>[1]sheet!N90</f>
        <v>0</v>
      </c>
      <c r="O95" s="62">
        <f>J95-L95-N95</f>
        <v>0</v>
      </c>
      <c r="P95" s="63">
        <f t="shared" si="27"/>
        <v>0</v>
      </c>
      <c r="Q95" s="63">
        <f t="shared" si="27"/>
        <v>0</v>
      </c>
      <c r="R95" s="63">
        <f t="shared" si="27"/>
        <v>0</v>
      </c>
      <c r="S95" s="63">
        <f t="shared" si="28"/>
        <v>0</v>
      </c>
      <c r="T95" s="59">
        <f>[1]sheet!S90</f>
        <v>0</v>
      </c>
      <c r="U95" s="83">
        <f>[1]sheet!T90</f>
        <v>0</v>
      </c>
    </row>
    <row r="96" spans="1:21">
      <c r="A96" s="84"/>
      <c r="B96" s="4"/>
      <c r="C96" s="61" t="s">
        <v>65</v>
      </c>
      <c r="D96" s="159"/>
      <c r="E96" s="159"/>
      <c r="F96" s="59"/>
      <c r="G96" s="59"/>
      <c r="H96" s="59"/>
      <c r="I96" s="59">
        <f>[1]sheet!I91</f>
        <v>0</v>
      </c>
      <c r="J96" s="59">
        <f>[1]sheet!J91</f>
        <v>0</v>
      </c>
      <c r="K96" s="59">
        <f>[1]sheet!K91</f>
        <v>0</v>
      </c>
      <c r="L96" s="59">
        <f>[1]sheet!L91</f>
        <v>0</v>
      </c>
      <c r="M96" s="59">
        <f>[1]sheet!M91</f>
        <v>0</v>
      </c>
      <c r="N96" s="59">
        <f>[1]sheet!N91</f>
        <v>0</v>
      </c>
      <c r="O96" s="62">
        <f>J96-L96-N96</f>
        <v>0</v>
      </c>
      <c r="P96" s="63">
        <f t="shared" si="27"/>
        <v>0</v>
      </c>
      <c r="Q96" s="63">
        <f t="shared" si="27"/>
        <v>0</v>
      </c>
      <c r="R96" s="63">
        <f t="shared" si="27"/>
        <v>0</v>
      </c>
      <c r="S96" s="63">
        <f t="shared" si="28"/>
        <v>0</v>
      </c>
      <c r="T96" s="59">
        <f>[1]sheet!S91</f>
        <v>0</v>
      </c>
      <c r="U96" s="83">
        <f>[1]sheet!T91</f>
        <v>0</v>
      </c>
    </row>
    <row r="97" spans="1:21">
      <c r="A97" s="84"/>
      <c r="B97" s="4"/>
      <c r="C97" s="107" t="s">
        <v>66</v>
      </c>
      <c r="D97" s="160" t="s">
        <v>23</v>
      </c>
      <c r="E97" s="160"/>
      <c r="F97" s="64">
        <f>SUM(F98:F99)</f>
        <v>0</v>
      </c>
      <c r="G97" s="64">
        <f t="shared" ref="G97:O97" si="33">SUM(G98:G99)</f>
        <v>0</v>
      </c>
      <c r="H97" s="64">
        <f t="shared" si="33"/>
        <v>0</v>
      </c>
      <c r="I97" s="64">
        <f t="shared" si="33"/>
        <v>0</v>
      </c>
      <c r="J97" s="64">
        <f t="shared" si="33"/>
        <v>0</v>
      </c>
      <c r="K97" s="64">
        <f t="shared" si="33"/>
        <v>0</v>
      </c>
      <c r="L97" s="64">
        <f t="shared" si="33"/>
        <v>0</v>
      </c>
      <c r="M97" s="64">
        <f t="shared" si="33"/>
        <v>0</v>
      </c>
      <c r="N97" s="64">
        <f t="shared" si="33"/>
        <v>0</v>
      </c>
      <c r="O97" s="64">
        <f t="shared" si="33"/>
        <v>0</v>
      </c>
      <c r="P97" s="65">
        <f t="shared" si="27"/>
        <v>0</v>
      </c>
      <c r="Q97" s="65">
        <f t="shared" si="27"/>
        <v>0</v>
      </c>
      <c r="R97" s="65">
        <f t="shared" si="27"/>
        <v>0</v>
      </c>
      <c r="S97" s="65">
        <f t="shared" si="28"/>
        <v>0</v>
      </c>
      <c r="T97" s="64">
        <f>SUM(T98:T99)</f>
        <v>0</v>
      </c>
      <c r="U97" s="86">
        <f>SUM(U98:U99)</f>
        <v>0</v>
      </c>
    </row>
    <row r="98" spans="1:21">
      <c r="A98" s="84"/>
      <c r="B98" s="4"/>
      <c r="C98" s="57"/>
      <c r="D98" s="155" t="s">
        <v>67</v>
      </c>
      <c r="E98" s="155"/>
      <c r="F98" s="26"/>
      <c r="G98" s="26"/>
      <c r="H98" s="26"/>
      <c r="I98" s="26">
        <f>[1]sheet!I109</f>
        <v>0</v>
      </c>
      <c r="J98" s="26">
        <f>[1]sheet!J109</f>
        <v>0</v>
      </c>
      <c r="K98" s="26">
        <f>[1]sheet!K109</f>
        <v>0</v>
      </c>
      <c r="L98" s="26">
        <f>[1]sheet!L109</f>
        <v>0</v>
      </c>
      <c r="M98" s="26">
        <f>[1]sheet!M109</f>
        <v>0</v>
      </c>
      <c r="N98" s="26">
        <f>[1]sheet!N109</f>
        <v>0</v>
      </c>
      <c r="O98" s="26">
        <f>J98-L98-N98</f>
        <v>0</v>
      </c>
      <c r="P98" s="35">
        <f t="shared" si="27"/>
        <v>0</v>
      </c>
      <c r="Q98" s="35">
        <f t="shared" si="27"/>
        <v>0</v>
      </c>
      <c r="R98" s="35">
        <f t="shared" si="27"/>
        <v>0</v>
      </c>
      <c r="S98" s="35">
        <f t="shared" si="28"/>
        <v>0</v>
      </c>
      <c r="T98" s="26"/>
      <c r="U98" s="85"/>
    </row>
    <row r="99" spans="1:21">
      <c r="A99" s="84"/>
      <c r="B99" s="4"/>
      <c r="C99" s="70"/>
      <c r="D99" s="156" t="s">
        <v>68</v>
      </c>
      <c r="E99" s="156"/>
      <c r="F99" s="29"/>
      <c r="G99" s="26"/>
      <c r="H99" s="26"/>
      <c r="I99" s="26">
        <f>[1]sheet!I110</f>
        <v>0</v>
      </c>
      <c r="J99" s="26">
        <f>[1]sheet!J110</f>
        <v>0</v>
      </c>
      <c r="K99" s="26">
        <f>[1]sheet!K110</f>
        <v>0</v>
      </c>
      <c r="L99" s="26">
        <f>[1]sheet!L110</f>
        <v>0</v>
      </c>
      <c r="M99" s="26">
        <f>[1]sheet!M110</f>
        <v>0</v>
      </c>
      <c r="N99" s="26">
        <f>[1]sheet!N110</f>
        <v>0</v>
      </c>
      <c r="O99" s="26">
        <f>J99-L99-N99</f>
        <v>0</v>
      </c>
      <c r="P99" s="35">
        <f t="shared" si="27"/>
        <v>0</v>
      </c>
      <c r="Q99" s="35">
        <f t="shared" si="27"/>
        <v>0</v>
      </c>
      <c r="R99" s="35">
        <f t="shared" si="27"/>
        <v>0</v>
      </c>
      <c r="S99" s="35">
        <f t="shared" si="28"/>
        <v>0</v>
      </c>
      <c r="T99" s="26"/>
      <c r="U99" s="85"/>
    </row>
    <row r="100" spans="1:21">
      <c r="A100" s="84"/>
      <c r="B100" s="4"/>
      <c r="C100" s="61" t="s">
        <v>69</v>
      </c>
      <c r="D100" s="140" t="s">
        <v>0</v>
      </c>
      <c r="E100" s="141"/>
      <c r="F100" s="59"/>
      <c r="G100" s="59"/>
      <c r="H100" s="59"/>
      <c r="I100" s="59">
        <f>[1]sheet!I92</f>
        <v>0</v>
      </c>
      <c r="J100" s="59">
        <f>[1]sheet!J92</f>
        <v>0</v>
      </c>
      <c r="K100" s="59">
        <f>[1]sheet!K92</f>
        <v>0</v>
      </c>
      <c r="L100" s="59">
        <f>[1]sheet!L92</f>
        <v>0</v>
      </c>
      <c r="M100" s="59">
        <f>[1]sheet!M92</f>
        <v>0</v>
      </c>
      <c r="N100" s="59">
        <f>[1]sheet!N92</f>
        <v>0</v>
      </c>
      <c r="O100" s="62">
        <f>J100-L100-N100</f>
        <v>0</v>
      </c>
      <c r="P100" s="63">
        <f>IF(F100=0,0,+$L100/F100)*100</f>
        <v>0</v>
      </c>
      <c r="Q100" s="63">
        <f>IF(G100=0,0,+$L100/G100)*100</f>
        <v>0</v>
      </c>
      <c r="R100" s="63">
        <f>IF(H100=0,0,+$L100/H100)*100</f>
        <v>0</v>
      </c>
      <c r="S100" s="63">
        <f>IF(J100=0,0,+$L100/J100)*100</f>
        <v>0</v>
      </c>
      <c r="T100" s="59">
        <f>[1]sheet!S92</f>
        <v>0</v>
      </c>
      <c r="U100" s="83">
        <f>[1]sheet!T92</f>
        <v>0</v>
      </c>
    </row>
    <row r="101" spans="1:21">
      <c r="A101" s="84"/>
      <c r="B101" s="4"/>
      <c r="C101" s="106" t="s">
        <v>107</v>
      </c>
      <c r="D101" s="135" t="s">
        <v>0</v>
      </c>
      <c r="E101" s="136"/>
      <c r="F101" s="64"/>
      <c r="G101" s="64"/>
      <c r="H101" s="64"/>
      <c r="I101" s="64">
        <f>[1]sheet!I111</f>
        <v>0</v>
      </c>
      <c r="J101" s="64">
        <f>[1]sheet!J111</f>
        <v>0</v>
      </c>
      <c r="K101" s="64">
        <f>[1]sheet!K111</f>
        <v>0</v>
      </c>
      <c r="L101" s="64">
        <f>[1]sheet!L111</f>
        <v>0</v>
      </c>
      <c r="M101" s="64">
        <f>[1]sheet!M111</f>
        <v>0</v>
      </c>
      <c r="N101" s="64">
        <f>[1]sheet!N111</f>
        <v>0</v>
      </c>
      <c r="O101" s="66">
        <f>J101-L101-N101</f>
        <v>0</v>
      </c>
      <c r="P101" s="37">
        <f t="shared" si="27"/>
        <v>0</v>
      </c>
      <c r="Q101" s="37">
        <f t="shared" si="27"/>
        <v>0</v>
      </c>
      <c r="R101" s="37">
        <f t="shared" si="27"/>
        <v>0</v>
      </c>
      <c r="S101" s="37">
        <f t="shared" si="28"/>
        <v>0</v>
      </c>
      <c r="T101" s="64"/>
      <c r="U101" s="86"/>
    </row>
    <row r="102" spans="1:21">
      <c r="A102" s="75" t="s">
        <v>96</v>
      </c>
      <c r="B102" s="110" t="s">
        <v>72</v>
      </c>
      <c r="C102" s="17" t="s">
        <v>72</v>
      </c>
      <c r="D102" s="120" t="s">
        <v>72</v>
      </c>
      <c r="E102" s="120"/>
      <c r="F102" s="30">
        <f>SUM(F103:F108)</f>
        <v>3046080000</v>
      </c>
      <c r="G102" s="30">
        <f t="shared" ref="G102:O102" si="34">SUM(G103:G108)</f>
        <v>3046080000</v>
      </c>
      <c r="H102" s="30">
        <f t="shared" si="34"/>
        <v>3046080000</v>
      </c>
      <c r="I102" s="30">
        <f t="shared" si="34"/>
        <v>26425110</v>
      </c>
      <c r="J102" s="30">
        <f t="shared" si="34"/>
        <v>31650296701</v>
      </c>
      <c r="K102" s="30">
        <f t="shared" si="34"/>
        <v>368346540</v>
      </c>
      <c r="L102" s="30">
        <f t="shared" si="34"/>
        <v>13536162611</v>
      </c>
      <c r="M102" s="30">
        <f t="shared" si="34"/>
        <v>194337380</v>
      </c>
      <c r="N102" s="30">
        <f t="shared" si="34"/>
        <v>1694646740</v>
      </c>
      <c r="O102" s="30">
        <f t="shared" si="34"/>
        <v>16419487350</v>
      </c>
      <c r="P102" s="41">
        <f t="shared" si="27"/>
        <v>444.37974744589769</v>
      </c>
      <c r="Q102" s="41">
        <f t="shared" si="27"/>
        <v>444.37974744589769</v>
      </c>
      <c r="R102" s="41">
        <f t="shared" si="27"/>
        <v>444.37974744589769</v>
      </c>
      <c r="S102" s="41">
        <f t="shared" si="28"/>
        <v>42.767885365739147</v>
      </c>
      <c r="T102" s="30">
        <f>SUM(T103:T108)</f>
        <v>2920</v>
      </c>
      <c r="U102" s="93">
        <f>SUM(U103:U108)</f>
        <v>532034170</v>
      </c>
    </row>
    <row r="103" spans="1:21">
      <c r="A103" s="77"/>
      <c r="B103" s="2"/>
      <c r="C103" s="11"/>
      <c r="D103" s="121" t="s">
        <v>73</v>
      </c>
      <c r="E103" s="1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35">
        <f t="shared" si="27"/>
        <v>0</v>
      </c>
      <c r="Q103" s="35">
        <f t="shared" si="27"/>
        <v>0</v>
      </c>
      <c r="R103" s="35">
        <f t="shared" si="27"/>
        <v>0</v>
      </c>
      <c r="S103" s="35">
        <f t="shared" si="28"/>
        <v>0</v>
      </c>
      <c r="T103" s="21"/>
      <c r="U103" s="78"/>
    </row>
    <row r="104" spans="1:21">
      <c r="A104" s="77"/>
      <c r="B104" s="2"/>
      <c r="C104" s="11"/>
      <c r="D104" s="137" t="s">
        <v>74</v>
      </c>
      <c r="E104" s="137"/>
      <c r="F104" s="22">
        <f t="shared" ref="F104:O104" si="35">SUM(F109,F117:F118,F121,F125,F138,F145,F149,F152,F157,F163,F169,F182,F185:F187,F191)</f>
        <v>0</v>
      </c>
      <c r="G104" s="22">
        <f t="shared" si="35"/>
        <v>0</v>
      </c>
      <c r="H104" s="22">
        <f t="shared" si="35"/>
        <v>0</v>
      </c>
      <c r="I104" s="22">
        <f>SUM(I109,I117:I118,I121,I125,I138,I145,I149,I152,I157,I163,I169,I182,I185:I187,I191)</f>
        <v>12683520</v>
      </c>
      <c r="J104" s="22">
        <f t="shared" si="35"/>
        <v>18355097111</v>
      </c>
      <c r="K104" s="22">
        <f t="shared" si="35"/>
        <v>255643490</v>
      </c>
      <c r="L104" s="22">
        <f t="shared" si="35"/>
        <v>9483002431</v>
      </c>
      <c r="M104" s="22">
        <f t="shared" si="35"/>
        <v>91364710</v>
      </c>
      <c r="N104" s="22">
        <f t="shared" si="35"/>
        <v>711393850</v>
      </c>
      <c r="O104" s="22">
        <f t="shared" si="35"/>
        <v>8160700830</v>
      </c>
      <c r="P104" s="99">
        <f t="shared" si="27"/>
        <v>0</v>
      </c>
      <c r="Q104" s="99">
        <f t="shared" si="27"/>
        <v>0</v>
      </c>
      <c r="R104" s="99">
        <f t="shared" si="27"/>
        <v>0</v>
      </c>
      <c r="S104" s="99">
        <f t="shared" si="28"/>
        <v>51.6641365265071</v>
      </c>
      <c r="T104" s="22">
        <f>SUM(T109,T117,T118,T121,T125,T138,T145,T149,T152,T157,T163,T169,T182,T185,T186,T187,T191)</f>
        <v>2390</v>
      </c>
      <c r="U104" s="79">
        <f>SUM(U109,U117,U118,U121,U125,U138,U145,U149,U152,U157,U163,U169,U182,U185,U186,U187,U191)</f>
        <v>464457600</v>
      </c>
    </row>
    <row r="105" spans="1:21">
      <c r="A105" s="77"/>
      <c r="B105" s="2"/>
      <c r="C105" s="11"/>
      <c r="D105" s="138" t="s">
        <v>75</v>
      </c>
      <c r="E105" s="138"/>
      <c r="F105" s="23"/>
      <c r="G105" s="21"/>
      <c r="H105" s="21"/>
      <c r="I105" s="21"/>
      <c r="J105" s="21"/>
      <c r="K105" s="21"/>
      <c r="L105" s="21"/>
      <c r="M105" s="21"/>
      <c r="N105" s="21"/>
      <c r="O105" s="21"/>
      <c r="P105" s="35">
        <f t="shared" si="27"/>
        <v>0</v>
      </c>
      <c r="Q105" s="35">
        <f t="shared" si="27"/>
        <v>0</v>
      </c>
      <c r="R105" s="35">
        <f t="shared" si="27"/>
        <v>0</v>
      </c>
      <c r="S105" s="35">
        <f t="shared" si="28"/>
        <v>0</v>
      </c>
      <c r="T105" s="21"/>
      <c r="U105" s="78"/>
    </row>
    <row r="106" spans="1:21">
      <c r="A106" s="77"/>
      <c r="B106" s="2"/>
      <c r="C106" s="11"/>
      <c r="D106" s="138" t="s">
        <v>76</v>
      </c>
      <c r="E106" s="138"/>
      <c r="F106" s="23"/>
      <c r="G106" s="21"/>
      <c r="H106" s="21"/>
      <c r="I106" s="21"/>
      <c r="J106" s="21"/>
      <c r="K106" s="21"/>
      <c r="L106" s="21"/>
      <c r="M106" s="21"/>
      <c r="N106" s="21"/>
      <c r="O106" s="21"/>
      <c r="P106" s="35">
        <f t="shared" si="27"/>
        <v>0</v>
      </c>
      <c r="Q106" s="35">
        <f t="shared" si="27"/>
        <v>0</v>
      </c>
      <c r="R106" s="35">
        <f t="shared" si="27"/>
        <v>0</v>
      </c>
      <c r="S106" s="35">
        <f t="shared" si="28"/>
        <v>0</v>
      </c>
      <c r="T106" s="21"/>
      <c r="U106" s="78"/>
    </row>
    <row r="107" spans="1:21">
      <c r="A107" s="77"/>
      <c r="B107" s="2"/>
      <c r="C107" s="11"/>
      <c r="D107" s="139" t="s">
        <v>77</v>
      </c>
      <c r="E107" s="139"/>
      <c r="F107" s="24"/>
      <c r="G107" s="27"/>
      <c r="H107" s="27"/>
      <c r="I107" s="27"/>
      <c r="J107" s="27"/>
      <c r="K107" s="27"/>
      <c r="L107" s="27"/>
      <c r="M107" s="27"/>
      <c r="N107" s="27"/>
      <c r="O107" s="27"/>
      <c r="P107" s="100">
        <f t="shared" si="27"/>
        <v>0</v>
      </c>
      <c r="Q107" s="100">
        <f t="shared" si="27"/>
        <v>0</v>
      </c>
      <c r="R107" s="100">
        <f t="shared" si="27"/>
        <v>0</v>
      </c>
      <c r="S107" s="100">
        <f t="shared" si="28"/>
        <v>0</v>
      </c>
      <c r="T107" s="27"/>
      <c r="U107" s="80"/>
    </row>
    <row r="108" spans="1:21">
      <c r="A108" s="77"/>
      <c r="B108" s="2"/>
      <c r="C108" s="11"/>
      <c r="D108" s="135" t="s">
        <v>78</v>
      </c>
      <c r="E108" s="136"/>
      <c r="F108" s="25">
        <f>SUM(F114,F119,F122,F131,F162,F173:F175,F188,F192)</f>
        <v>3046080000</v>
      </c>
      <c r="G108" s="25">
        <v>3046080000</v>
      </c>
      <c r="H108" s="25">
        <f>SUM(H131)</f>
        <v>3046080000</v>
      </c>
      <c r="I108" s="25">
        <f>SUM(I114,I119,I122,I131,I162,I173,I174,I175,I188,I192)</f>
        <v>13741590</v>
      </c>
      <c r="J108" s="25">
        <f t="shared" ref="J108:O108" si="36">SUM(J114,J119,J122,J131,J162,J173:J175,J188,J192)</f>
        <v>13295199590</v>
      </c>
      <c r="K108" s="25">
        <f t="shared" si="36"/>
        <v>112703050</v>
      </c>
      <c r="L108" s="25">
        <f t="shared" si="36"/>
        <v>4053160180</v>
      </c>
      <c r="M108" s="25">
        <f t="shared" si="36"/>
        <v>102972670</v>
      </c>
      <c r="N108" s="25">
        <f t="shared" si="36"/>
        <v>983252890</v>
      </c>
      <c r="O108" s="25">
        <f t="shared" si="36"/>
        <v>8258786520</v>
      </c>
      <c r="P108" s="37">
        <f t="shared" si="27"/>
        <v>133.06151447105788</v>
      </c>
      <c r="Q108" s="37">
        <f t="shared" si="27"/>
        <v>133.06151447105788</v>
      </c>
      <c r="R108" s="37">
        <f t="shared" si="27"/>
        <v>133.06151447105788</v>
      </c>
      <c r="S108" s="37">
        <f t="shared" si="28"/>
        <v>30.485891938384956</v>
      </c>
      <c r="T108" s="25">
        <f>SUM(T114,T119,T122,T131,T162,T173,T175,T188,T192)</f>
        <v>530</v>
      </c>
      <c r="U108" s="81">
        <f>SUM(U114,U119,U122,U131,U162,U173:U175,U188,U192)</f>
        <v>67576570</v>
      </c>
    </row>
    <row r="109" spans="1:21">
      <c r="A109" s="82" t="s">
        <v>103</v>
      </c>
      <c r="B109" s="3" t="s">
        <v>21</v>
      </c>
      <c r="C109" s="105" t="s">
        <v>22</v>
      </c>
      <c r="D109" s="140" t="s">
        <v>23</v>
      </c>
      <c r="E109" s="141"/>
      <c r="F109" s="59">
        <f>SUM(F110:F113)</f>
        <v>0</v>
      </c>
      <c r="G109" s="59">
        <f t="shared" ref="G109:O109" si="37">SUM(G110:G113)</f>
        <v>0</v>
      </c>
      <c r="H109" s="59">
        <f t="shared" si="37"/>
        <v>0</v>
      </c>
      <c r="I109" s="59">
        <f>SUM(I110:I113)</f>
        <v>66750</v>
      </c>
      <c r="J109" s="59">
        <f t="shared" si="37"/>
        <v>444874790</v>
      </c>
      <c r="K109" s="59">
        <f t="shared" si="37"/>
        <v>500000</v>
      </c>
      <c r="L109" s="59">
        <f t="shared" si="37"/>
        <v>360289970</v>
      </c>
      <c r="M109" s="59">
        <f t="shared" si="37"/>
        <v>0</v>
      </c>
      <c r="N109" s="59">
        <f t="shared" si="37"/>
        <v>20709170</v>
      </c>
      <c r="O109" s="59">
        <f t="shared" si="37"/>
        <v>63875650</v>
      </c>
      <c r="P109" s="60">
        <f t="shared" si="27"/>
        <v>0</v>
      </c>
      <c r="Q109" s="60">
        <f t="shared" si="27"/>
        <v>0</v>
      </c>
      <c r="R109" s="60">
        <f t="shared" si="27"/>
        <v>0</v>
      </c>
      <c r="S109" s="60">
        <f t="shared" si="28"/>
        <v>80.986825529043799</v>
      </c>
      <c r="T109" s="59">
        <f>SUM(T110:T113)</f>
        <v>0</v>
      </c>
      <c r="U109" s="83">
        <f>SUM(U110:U113)</f>
        <v>131531240</v>
      </c>
    </row>
    <row r="110" spans="1:21">
      <c r="A110" s="84"/>
      <c r="B110" s="4"/>
      <c r="C110" s="57"/>
      <c r="D110" s="131" t="s">
        <v>24</v>
      </c>
      <c r="E110" s="132"/>
      <c r="F110" s="26"/>
      <c r="G110" s="26"/>
      <c r="H110" s="26"/>
      <c r="I110" s="26">
        <f>[1]sheet!I115</f>
        <v>56380</v>
      </c>
      <c r="J110" s="26">
        <f>[1]sheet!J115</f>
        <v>442584830</v>
      </c>
      <c r="K110" s="26">
        <f>[1]sheet!K115</f>
        <v>500000</v>
      </c>
      <c r="L110" s="26">
        <f>[1]sheet!L115</f>
        <v>360554400</v>
      </c>
      <c r="M110" s="26">
        <f>[1]sheet!M115</f>
        <v>0</v>
      </c>
      <c r="N110" s="26">
        <f>[1]sheet!N115</f>
        <v>20709170</v>
      </c>
      <c r="O110" s="26">
        <f>J110-L110-N110</f>
        <v>61321260</v>
      </c>
      <c r="P110" s="35">
        <f t="shared" si="27"/>
        <v>0</v>
      </c>
      <c r="Q110" s="35">
        <f t="shared" si="27"/>
        <v>0</v>
      </c>
      <c r="R110" s="35">
        <f t="shared" si="27"/>
        <v>0</v>
      </c>
      <c r="S110" s="35">
        <f t="shared" si="28"/>
        <v>81.465602876628196</v>
      </c>
      <c r="T110" s="26">
        <f>[1]sheet!S115</f>
        <v>0</v>
      </c>
      <c r="U110" s="85">
        <f>[1]sheet!T115</f>
        <v>122605490</v>
      </c>
    </row>
    <row r="111" spans="1:21">
      <c r="A111" s="84"/>
      <c r="B111" s="4"/>
      <c r="C111" s="57"/>
      <c r="D111" s="133" t="s">
        <v>25</v>
      </c>
      <c r="E111" s="134"/>
      <c r="F111" s="26"/>
      <c r="G111" s="26"/>
      <c r="H111" s="26"/>
      <c r="I111" s="26">
        <f>[1]sheet!I116</f>
        <v>10370</v>
      </c>
      <c r="J111" s="26">
        <f>[1]sheet!J116</f>
        <v>1367770</v>
      </c>
      <c r="K111" s="26">
        <f>[1]sheet!K116</f>
        <v>0</v>
      </c>
      <c r="L111" s="26">
        <f>[1]sheet!L116</f>
        <v>-264430</v>
      </c>
      <c r="M111" s="26">
        <f>[1]sheet!M116</f>
        <v>0</v>
      </c>
      <c r="N111" s="26">
        <f>[1]sheet!N116</f>
        <v>0</v>
      </c>
      <c r="O111" s="26">
        <f>J111-L111-N111</f>
        <v>1632200</v>
      </c>
      <c r="P111" s="35">
        <f t="shared" si="27"/>
        <v>0</v>
      </c>
      <c r="Q111" s="35">
        <f t="shared" si="27"/>
        <v>0</v>
      </c>
      <c r="R111" s="35">
        <f t="shared" si="27"/>
        <v>0</v>
      </c>
      <c r="S111" s="35">
        <f t="shared" si="28"/>
        <v>-19.332928781885844</v>
      </c>
      <c r="T111" s="26">
        <f>[1]sheet!S116</f>
        <v>0</v>
      </c>
      <c r="U111" s="85">
        <f>[1]sheet!T116</f>
        <v>8925750</v>
      </c>
    </row>
    <row r="112" spans="1:21">
      <c r="A112" s="84"/>
      <c r="B112" s="4"/>
      <c r="C112" s="57"/>
      <c r="D112" s="133" t="s">
        <v>26</v>
      </c>
      <c r="E112" s="134"/>
      <c r="F112" s="26"/>
      <c r="G112" s="26"/>
      <c r="H112" s="26"/>
      <c r="I112" s="26">
        <f>[1]sheet!I118</f>
        <v>0</v>
      </c>
      <c r="J112" s="26">
        <f>[1]sheet!J118</f>
        <v>922190</v>
      </c>
      <c r="K112" s="26">
        <f>[1]sheet!K118</f>
        <v>0</v>
      </c>
      <c r="L112" s="26">
        <f>[1]sheet!L118</f>
        <v>0</v>
      </c>
      <c r="M112" s="26">
        <f>[1]sheet!M118</f>
        <v>0</v>
      </c>
      <c r="N112" s="26">
        <f>[1]sheet!N118</f>
        <v>0</v>
      </c>
      <c r="O112" s="26">
        <f>J112-L112-N112</f>
        <v>922190</v>
      </c>
      <c r="P112" s="35">
        <f t="shared" si="27"/>
        <v>0</v>
      </c>
      <c r="Q112" s="35">
        <f t="shared" si="27"/>
        <v>0</v>
      </c>
      <c r="R112" s="35">
        <f t="shared" si="27"/>
        <v>0</v>
      </c>
      <c r="S112" s="35">
        <f t="shared" si="28"/>
        <v>0</v>
      </c>
      <c r="T112" s="26">
        <f>[1]sheet!S118</f>
        <v>0</v>
      </c>
      <c r="U112" s="85">
        <f>[1]sheet!T118</f>
        <v>0</v>
      </c>
    </row>
    <row r="113" spans="1:21">
      <c r="A113" s="84"/>
      <c r="B113" s="4"/>
      <c r="C113" s="70"/>
      <c r="D113" s="133" t="s">
        <v>79</v>
      </c>
      <c r="E113" s="134"/>
      <c r="F113" s="26"/>
      <c r="G113" s="26"/>
      <c r="H113" s="26"/>
      <c r="I113" s="26">
        <f>[1]sheet!I119+[1]sheet!I120+[1]sheet!I117+[1]sheet!I121</f>
        <v>0</v>
      </c>
      <c r="J113" s="26">
        <f>[1]sheet!J119+[1]sheet!J120+[1]sheet!J117+[1]sheet!J121</f>
        <v>0</v>
      </c>
      <c r="K113" s="26">
        <f>[1]sheet!K119+[1]sheet!K120+[1]sheet!K117+[1]sheet!K121</f>
        <v>0</v>
      </c>
      <c r="L113" s="26">
        <f>[1]sheet!L119+[1]sheet!L120+[1]sheet!L117+[1]sheet!L121</f>
        <v>0</v>
      </c>
      <c r="M113" s="26">
        <f>[1]sheet!M119+[1]sheet!M120+[1]sheet!M117+[1]sheet!M121</f>
        <v>0</v>
      </c>
      <c r="N113" s="26">
        <f>[1]sheet!N119+[1]sheet!N120+[1]sheet!N117+[1]sheet!N121</f>
        <v>0</v>
      </c>
      <c r="O113" s="26">
        <f>J113-L113-N113</f>
        <v>0</v>
      </c>
      <c r="P113" s="35">
        <f t="shared" si="27"/>
        <v>0</v>
      </c>
      <c r="Q113" s="35">
        <f t="shared" si="27"/>
        <v>0</v>
      </c>
      <c r="R113" s="35">
        <f t="shared" si="27"/>
        <v>0</v>
      </c>
      <c r="S113" s="35">
        <f t="shared" si="28"/>
        <v>0</v>
      </c>
      <c r="T113" s="26">
        <f>[1]sheet!N119+[1]sheet!N120+[1]sheet!N117+[1]sheet!N121</f>
        <v>0</v>
      </c>
      <c r="U113" s="85">
        <f>[1]sheet!O119+[1]sheet!O120+[1]sheet!O117+[1]sheet!O121</f>
        <v>0</v>
      </c>
    </row>
    <row r="114" spans="1:21">
      <c r="A114" s="84"/>
      <c r="B114" s="4"/>
      <c r="C114" s="107" t="s">
        <v>28</v>
      </c>
      <c r="D114" s="135" t="s">
        <v>23</v>
      </c>
      <c r="E114" s="136"/>
      <c r="F114" s="64">
        <f>SUM(F115:F116)</f>
        <v>0</v>
      </c>
      <c r="G114" s="64">
        <f t="shared" ref="G114:O114" si="38">SUM(G115:G116)</f>
        <v>0</v>
      </c>
      <c r="H114" s="64">
        <f t="shared" si="38"/>
        <v>0</v>
      </c>
      <c r="I114" s="64">
        <f t="shared" si="38"/>
        <v>-472120</v>
      </c>
      <c r="J114" s="64">
        <f t="shared" si="38"/>
        <v>404661470</v>
      </c>
      <c r="K114" s="64">
        <f t="shared" si="38"/>
        <v>3719000</v>
      </c>
      <c r="L114" s="64">
        <f t="shared" si="38"/>
        <v>111822120</v>
      </c>
      <c r="M114" s="64">
        <f t="shared" si="38"/>
        <v>0</v>
      </c>
      <c r="N114" s="64">
        <f t="shared" si="38"/>
        <v>20527260</v>
      </c>
      <c r="O114" s="64">
        <f t="shared" si="38"/>
        <v>272312090</v>
      </c>
      <c r="P114" s="65">
        <f t="shared" si="27"/>
        <v>0</v>
      </c>
      <c r="Q114" s="65">
        <f t="shared" si="27"/>
        <v>0</v>
      </c>
      <c r="R114" s="65">
        <f t="shared" si="27"/>
        <v>0</v>
      </c>
      <c r="S114" s="65">
        <f t="shared" si="28"/>
        <v>27.633498192946316</v>
      </c>
      <c r="T114" s="64">
        <f>SUM(T115:T116)</f>
        <v>530</v>
      </c>
      <c r="U114" s="86">
        <f>SUM(U115:U116)</f>
        <v>11167860</v>
      </c>
    </row>
    <row r="115" spans="1:21">
      <c r="A115" s="84"/>
      <c r="B115" s="4"/>
      <c r="C115" s="57"/>
      <c r="D115" s="131" t="s">
        <v>29</v>
      </c>
      <c r="E115" s="132"/>
      <c r="F115" s="26"/>
      <c r="G115" s="26"/>
      <c r="H115" s="26"/>
      <c r="I115" s="26">
        <f>[1]sheet!I149</f>
        <v>0</v>
      </c>
      <c r="J115" s="26">
        <f>[1]sheet!J149</f>
        <v>62124930</v>
      </c>
      <c r="K115" s="26">
        <f>[1]sheet!K149</f>
        <v>0</v>
      </c>
      <c r="L115" s="26">
        <f>[1]sheet!L149</f>
        <v>-6321140</v>
      </c>
      <c r="M115" s="26">
        <f>[1]sheet!M149</f>
        <v>0</v>
      </c>
      <c r="N115" s="26">
        <f>[1]sheet!N149</f>
        <v>8310</v>
      </c>
      <c r="O115" s="26">
        <f t="shared" ref="O115:O121" si="39">J115-L115-N115</f>
        <v>68437760</v>
      </c>
      <c r="P115" s="35">
        <f t="shared" si="27"/>
        <v>0</v>
      </c>
      <c r="Q115" s="35">
        <f t="shared" si="27"/>
        <v>0</v>
      </c>
      <c r="R115" s="35">
        <f t="shared" si="27"/>
        <v>0</v>
      </c>
      <c r="S115" s="35">
        <f>IF(J115=0,0,+$L115/J115)*100</f>
        <v>-10.17488470409544</v>
      </c>
      <c r="T115" s="26">
        <f>[1]sheet!S149</f>
        <v>0</v>
      </c>
      <c r="U115" s="85">
        <f>[1]sheet!T149</f>
        <v>6372040</v>
      </c>
    </row>
    <row r="116" spans="1:21">
      <c r="A116" s="84"/>
      <c r="B116" s="4"/>
      <c r="C116" s="70"/>
      <c r="D116" s="133" t="s">
        <v>30</v>
      </c>
      <c r="E116" s="134"/>
      <c r="F116" s="26"/>
      <c r="G116" s="26"/>
      <c r="H116" s="26"/>
      <c r="I116" s="26">
        <f>[1]sheet!I148</f>
        <v>-472120</v>
      </c>
      <c r="J116" s="26">
        <f>[1]sheet!J148</f>
        <v>342536540</v>
      </c>
      <c r="K116" s="26">
        <f>[1]sheet!K148</f>
        <v>3719000</v>
      </c>
      <c r="L116" s="26">
        <f>[1]sheet!L148</f>
        <v>118143260</v>
      </c>
      <c r="M116" s="26">
        <f>[1]sheet!M148</f>
        <v>0</v>
      </c>
      <c r="N116" s="26">
        <f>[1]sheet!N148</f>
        <v>20518950</v>
      </c>
      <c r="O116" s="26">
        <f t="shared" si="39"/>
        <v>203874330</v>
      </c>
      <c r="P116" s="35">
        <f t="shared" si="27"/>
        <v>0</v>
      </c>
      <c r="Q116" s="35">
        <f t="shared" si="27"/>
        <v>0</v>
      </c>
      <c r="R116" s="35">
        <f t="shared" si="27"/>
        <v>0</v>
      </c>
      <c r="S116" s="35">
        <f t="shared" si="28"/>
        <v>34.490702802101055</v>
      </c>
      <c r="T116" s="26">
        <f>[1]sheet!S148</f>
        <v>530</v>
      </c>
      <c r="U116" s="85">
        <f>[1]sheet!T148</f>
        <v>4795820</v>
      </c>
    </row>
    <row r="117" spans="1:21">
      <c r="A117" s="84"/>
      <c r="B117" s="4"/>
      <c r="C117" s="61" t="s">
        <v>31</v>
      </c>
      <c r="D117" s="140" t="s">
        <v>23</v>
      </c>
      <c r="E117" s="141"/>
      <c r="F117" s="59">
        <v>0</v>
      </c>
      <c r="G117" s="59">
        <v>0</v>
      </c>
      <c r="H117" s="59">
        <v>0</v>
      </c>
      <c r="I117" s="59">
        <v>0</v>
      </c>
      <c r="J117" s="59">
        <v>0</v>
      </c>
      <c r="K117" s="59">
        <v>0</v>
      </c>
      <c r="L117" s="59">
        <v>0</v>
      </c>
      <c r="M117" s="59">
        <v>0</v>
      </c>
      <c r="N117" s="59">
        <v>0</v>
      </c>
      <c r="O117" s="62">
        <f t="shared" si="39"/>
        <v>0</v>
      </c>
      <c r="P117" s="63">
        <f t="shared" si="27"/>
        <v>0</v>
      </c>
      <c r="Q117" s="63">
        <f t="shared" si="27"/>
        <v>0</v>
      </c>
      <c r="R117" s="63">
        <f t="shared" si="27"/>
        <v>0</v>
      </c>
      <c r="S117" s="63">
        <f t="shared" si="28"/>
        <v>0</v>
      </c>
      <c r="T117" s="59">
        <v>0</v>
      </c>
      <c r="U117" s="83">
        <v>0</v>
      </c>
    </row>
    <row r="118" spans="1:21">
      <c r="A118" s="84"/>
      <c r="B118" s="4"/>
      <c r="C118" s="61" t="s">
        <v>32</v>
      </c>
      <c r="D118" s="140" t="s">
        <v>23</v>
      </c>
      <c r="E118" s="141"/>
      <c r="F118" s="59">
        <v>0</v>
      </c>
      <c r="G118" s="59">
        <v>0</v>
      </c>
      <c r="H118" s="59">
        <v>0</v>
      </c>
      <c r="I118" s="59">
        <v>0</v>
      </c>
      <c r="J118" s="59">
        <v>0</v>
      </c>
      <c r="K118" s="59">
        <v>0</v>
      </c>
      <c r="L118" s="59">
        <v>0</v>
      </c>
      <c r="M118" s="59">
        <v>0</v>
      </c>
      <c r="N118" s="59">
        <v>0</v>
      </c>
      <c r="O118" s="62">
        <f t="shared" si="39"/>
        <v>0</v>
      </c>
      <c r="P118" s="63">
        <f t="shared" si="27"/>
        <v>0</v>
      </c>
      <c r="Q118" s="63">
        <f t="shared" si="27"/>
        <v>0</v>
      </c>
      <c r="R118" s="63">
        <f t="shared" si="27"/>
        <v>0</v>
      </c>
      <c r="S118" s="63">
        <f t="shared" si="28"/>
        <v>0</v>
      </c>
      <c r="T118" s="59">
        <v>0</v>
      </c>
      <c r="U118" s="83">
        <v>0</v>
      </c>
    </row>
    <row r="119" spans="1:21">
      <c r="A119" s="84"/>
      <c r="B119" s="4"/>
      <c r="C119" s="106" t="s">
        <v>33</v>
      </c>
      <c r="D119" s="145"/>
      <c r="E119" s="146"/>
      <c r="F119" s="64">
        <v>0</v>
      </c>
      <c r="G119" s="64">
        <v>0</v>
      </c>
      <c r="H119" s="64">
        <v>0</v>
      </c>
      <c r="I119" s="64">
        <v>0</v>
      </c>
      <c r="J119" s="64">
        <v>0</v>
      </c>
      <c r="K119" s="64">
        <v>0</v>
      </c>
      <c r="L119" s="64">
        <v>0</v>
      </c>
      <c r="M119" s="64">
        <v>0</v>
      </c>
      <c r="N119" s="64">
        <v>0</v>
      </c>
      <c r="O119" s="66">
        <f t="shared" si="39"/>
        <v>0</v>
      </c>
      <c r="P119" s="37">
        <f t="shared" si="27"/>
        <v>0</v>
      </c>
      <c r="Q119" s="37">
        <f t="shared" si="27"/>
        <v>0</v>
      </c>
      <c r="R119" s="37">
        <f t="shared" si="27"/>
        <v>0</v>
      </c>
      <c r="S119" s="37">
        <f t="shared" si="28"/>
        <v>0</v>
      </c>
      <c r="T119" s="64">
        <v>0</v>
      </c>
      <c r="U119" s="86">
        <v>0</v>
      </c>
    </row>
    <row r="120" spans="1:21">
      <c r="A120" s="84"/>
      <c r="B120" s="4"/>
      <c r="C120" s="105" t="s">
        <v>34</v>
      </c>
      <c r="D120" s="147" t="s">
        <v>23</v>
      </c>
      <c r="E120" s="148"/>
      <c r="F120" s="67">
        <f>SUM(F121,F122)</f>
        <v>0</v>
      </c>
      <c r="G120" s="67">
        <f t="shared" ref="G120:N120" si="40">SUM(G121,G122)</f>
        <v>0</v>
      </c>
      <c r="H120" s="67">
        <f t="shared" si="40"/>
        <v>0</v>
      </c>
      <c r="I120" s="67">
        <f t="shared" si="40"/>
        <v>-889380</v>
      </c>
      <c r="J120" s="67">
        <f t="shared" si="40"/>
        <v>810132280</v>
      </c>
      <c r="K120" s="67">
        <f t="shared" si="40"/>
        <v>12432770</v>
      </c>
      <c r="L120" s="67">
        <f t="shared" si="40"/>
        <v>275279480</v>
      </c>
      <c r="M120" s="67">
        <f t="shared" si="40"/>
        <v>0</v>
      </c>
      <c r="N120" s="67">
        <f t="shared" si="40"/>
        <v>2114300</v>
      </c>
      <c r="O120" s="67">
        <f t="shared" si="39"/>
        <v>532738500</v>
      </c>
      <c r="P120" s="68">
        <f t="shared" si="27"/>
        <v>0</v>
      </c>
      <c r="Q120" s="68">
        <f t="shared" si="27"/>
        <v>0</v>
      </c>
      <c r="R120" s="68">
        <f t="shared" si="27"/>
        <v>0</v>
      </c>
      <c r="S120" s="68">
        <f t="shared" si="28"/>
        <v>33.97957182992387</v>
      </c>
      <c r="T120" s="67">
        <f>SUM(T121,T122)</f>
        <v>0</v>
      </c>
      <c r="U120" s="87">
        <f>SUM(U121,U122)</f>
        <v>1501350</v>
      </c>
    </row>
    <row r="121" spans="1:21">
      <c r="A121" s="84"/>
      <c r="B121" s="4"/>
      <c r="C121" s="58"/>
      <c r="D121" s="161" t="s">
        <v>82</v>
      </c>
      <c r="E121" s="161"/>
      <c r="F121" s="28">
        <v>0</v>
      </c>
      <c r="G121" s="28">
        <v>0</v>
      </c>
      <c r="H121" s="28">
        <v>0</v>
      </c>
      <c r="I121" s="28">
        <f>[1]sheet!I126</f>
        <v>0</v>
      </c>
      <c r="J121" s="28">
        <f>[1]sheet!J126</f>
        <v>4342770</v>
      </c>
      <c r="K121" s="28">
        <f>[1]sheet!K126</f>
        <v>10300</v>
      </c>
      <c r="L121" s="28">
        <f>[1]sheet!L126</f>
        <v>3868970</v>
      </c>
      <c r="M121" s="28">
        <f>[1]sheet!M126</f>
        <v>0</v>
      </c>
      <c r="N121" s="28">
        <f>[1]sheet!N126</f>
        <v>20600</v>
      </c>
      <c r="O121" s="59">
        <f t="shared" si="39"/>
        <v>453200</v>
      </c>
      <c r="P121" s="60">
        <f t="shared" si="27"/>
        <v>0</v>
      </c>
      <c r="Q121" s="60">
        <f t="shared" si="27"/>
        <v>0</v>
      </c>
      <c r="R121" s="60">
        <f t="shared" si="27"/>
        <v>0</v>
      </c>
      <c r="S121" s="60">
        <f t="shared" si="28"/>
        <v>89.089912659431661</v>
      </c>
      <c r="T121" s="28">
        <f>[1]sheet!T126</f>
        <v>0</v>
      </c>
      <c r="U121" s="88">
        <f>[1]sheet!U126</f>
        <v>0</v>
      </c>
    </row>
    <row r="122" spans="1:21">
      <c r="A122" s="84"/>
      <c r="B122" s="4"/>
      <c r="C122" s="58"/>
      <c r="D122" s="142"/>
      <c r="E122" s="109" t="s">
        <v>106</v>
      </c>
      <c r="F122" s="31">
        <f>SUM(F123:F124)</f>
        <v>0</v>
      </c>
      <c r="G122" s="31">
        <f t="shared" ref="G122:N122" si="41">SUM(G123:G124)</f>
        <v>0</v>
      </c>
      <c r="H122" s="31">
        <f t="shared" si="41"/>
        <v>0</v>
      </c>
      <c r="I122" s="31">
        <f t="shared" si="41"/>
        <v>-889380</v>
      </c>
      <c r="J122" s="31">
        <f t="shared" si="41"/>
        <v>805789510</v>
      </c>
      <c r="K122" s="31">
        <f t="shared" si="41"/>
        <v>12422470</v>
      </c>
      <c r="L122" s="31">
        <f t="shared" si="41"/>
        <v>271410510</v>
      </c>
      <c r="M122" s="31">
        <f t="shared" si="41"/>
        <v>0</v>
      </c>
      <c r="N122" s="31">
        <f t="shared" si="41"/>
        <v>2093700</v>
      </c>
      <c r="O122" s="32">
        <f>J122-L122-N122</f>
        <v>532285300</v>
      </c>
      <c r="P122" s="65">
        <f t="shared" si="27"/>
        <v>0</v>
      </c>
      <c r="Q122" s="65">
        <f t="shared" si="27"/>
        <v>0</v>
      </c>
      <c r="R122" s="65">
        <f t="shared" si="27"/>
        <v>0</v>
      </c>
      <c r="S122" s="65">
        <f t="shared" si="28"/>
        <v>33.682556875181959</v>
      </c>
      <c r="T122" s="31">
        <f>SUM(T123:T124)</f>
        <v>0</v>
      </c>
      <c r="U122" s="89">
        <f>SUM(U123:U124)</f>
        <v>1501350</v>
      </c>
    </row>
    <row r="123" spans="1:21" ht="16.5" customHeight="1">
      <c r="A123" s="84"/>
      <c r="B123" s="4"/>
      <c r="C123" s="57"/>
      <c r="D123" s="142"/>
      <c r="E123" s="52" t="s">
        <v>104</v>
      </c>
      <c r="F123" s="31"/>
      <c r="G123" s="31"/>
      <c r="H123" s="31"/>
      <c r="I123" s="31">
        <f>[1]sheet!I155</f>
        <v>-997130</v>
      </c>
      <c r="J123" s="31">
        <f>[1]sheet!J155</f>
        <v>754811120</v>
      </c>
      <c r="K123" s="31">
        <f>[1]sheet!K155</f>
        <v>12422470</v>
      </c>
      <c r="L123" s="31">
        <f>[1]sheet!L155</f>
        <v>266506590</v>
      </c>
      <c r="M123" s="31">
        <f>[1]sheet!M155</f>
        <v>0</v>
      </c>
      <c r="N123" s="31">
        <f>[1]sheet!N155</f>
        <v>2093700</v>
      </c>
      <c r="O123" s="32">
        <f>J123-L123-N123</f>
        <v>486210830</v>
      </c>
      <c r="P123" s="65">
        <f t="shared" si="27"/>
        <v>0</v>
      </c>
      <c r="Q123" s="65">
        <f t="shared" si="27"/>
        <v>0</v>
      </c>
      <c r="R123" s="65">
        <f t="shared" si="27"/>
        <v>0</v>
      </c>
      <c r="S123" s="65">
        <f t="shared" si="28"/>
        <v>35.307719101965532</v>
      </c>
      <c r="T123" s="31">
        <f>[1]sheet!S155</f>
        <v>0</v>
      </c>
      <c r="U123" s="89">
        <f>[1]sheet!T155</f>
        <v>1215120</v>
      </c>
    </row>
    <row r="124" spans="1:21">
      <c r="A124" s="84"/>
      <c r="B124" s="4"/>
      <c r="C124" s="70"/>
      <c r="D124" s="142"/>
      <c r="E124" s="54" t="s">
        <v>105</v>
      </c>
      <c r="F124" s="31"/>
      <c r="G124" s="31"/>
      <c r="H124" s="31"/>
      <c r="I124" s="31">
        <f>[1]sheet!I154</f>
        <v>107750</v>
      </c>
      <c r="J124" s="31">
        <f>[1]sheet!J154</f>
        <v>50978390</v>
      </c>
      <c r="K124" s="31">
        <f>[1]sheet!K154</f>
        <v>0</v>
      </c>
      <c r="L124" s="31">
        <f>[1]sheet!L154</f>
        <v>4903920</v>
      </c>
      <c r="M124" s="31">
        <v>0</v>
      </c>
      <c r="N124" s="31">
        <v>0</v>
      </c>
      <c r="O124" s="32">
        <f>J124-L124-N124</f>
        <v>46074470</v>
      </c>
      <c r="P124" s="65">
        <f>IF(F124=0,0,+$L124/F124)*100</f>
        <v>0</v>
      </c>
      <c r="Q124" s="65">
        <f>IF(G124=0,0,+$L124/G124)*100</f>
        <v>0</v>
      </c>
      <c r="R124" s="65">
        <f>IF(H124=0,0,+$L124/H124)*100</f>
        <v>0</v>
      </c>
      <c r="S124" s="65">
        <f t="shared" si="28"/>
        <v>9.6196054838138281</v>
      </c>
      <c r="T124" s="31">
        <f>[1]sheet!S154</f>
        <v>0</v>
      </c>
      <c r="U124" s="89">
        <f>[1]sheet!T154</f>
        <v>286230</v>
      </c>
    </row>
    <row r="125" spans="1:21">
      <c r="A125" s="84"/>
      <c r="B125" s="4"/>
      <c r="C125" s="105" t="s">
        <v>36</v>
      </c>
      <c r="D125" s="140" t="s">
        <v>23</v>
      </c>
      <c r="E125" s="141"/>
      <c r="F125" s="59">
        <f>SUM(F126:F130)</f>
        <v>0</v>
      </c>
      <c r="G125" s="59">
        <f t="shared" ref="G125:O125" si="42">SUM(G126:G130)</f>
        <v>0</v>
      </c>
      <c r="H125" s="59">
        <f t="shared" si="42"/>
        <v>0</v>
      </c>
      <c r="I125" s="59">
        <f t="shared" si="42"/>
        <v>230580</v>
      </c>
      <c r="J125" s="59">
        <f t="shared" si="42"/>
        <v>411563920</v>
      </c>
      <c r="K125" s="59">
        <f t="shared" si="42"/>
        <v>1511830</v>
      </c>
      <c r="L125" s="59">
        <f t="shared" si="42"/>
        <v>-56434880</v>
      </c>
      <c r="M125" s="59">
        <f t="shared" si="42"/>
        <v>0</v>
      </c>
      <c r="N125" s="59">
        <f t="shared" si="42"/>
        <v>176295890</v>
      </c>
      <c r="O125" s="59">
        <f t="shared" si="42"/>
        <v>291702910</v>
      </c>
      <c r="P125" s="60">
        <f t="shared" ref="P125:R184" si="43">IF(F125=0,0,+$L125/F125)*100</f>
        <v>0</v>
      </c>
      <c r="Q125" s="60">
        <f t="shared" si="43"/>
        <v>0</v>
      </c>
      <c r="R125" s="60">
        <f t="shared" si="43"/>
        <v>0</v>
      </c>
      <c r="S125" s="60">
        <f t="shared" si="28"/>
        <v>-13.712300145260548</v>
      </c>
      <c r="T125" s="59">
        <f>SUM(T126:T130)</f>
        <v>0</v>
      </c>
      <c r="U125" s="83">
        <f>SUM(U126:U130)</f>
        <v>233568010</v>
      </c>
    </row>
    <row r="126" spans="1:21">
      <c r="A126" s="84"/>
      <c r="B126" s="4"/>
      <c r="C126" s="57"/>
      <c r="D126" s="131" t="s">
        <v>37</v>
      </c>
      <c r="E126" s="132"/>
      <c r="F126" s="26"/>
      <c r="G126" s="26"/>
      <c r="H126" s="26"/>
      <c r="I126" s="26">
        <f>[1]sheet!I128</f>
        <v>113850</v>
      </c>
      <c r="J126" s="26">
        <f>[1]sheet!J128</f>
        <v>-25899980</v>
      </c>
      <c r="K126" s="26">
        <f>[1]sheet!K128</f>
        <v>30320</v>
      </c>
      <c r="L126" s="26">
        <f>[1]sheet!L128</f>
        <v>-126100400</v>
      </c>
      <c r="M126" s="26">
        <f>[1]sheet!M128</f>
        <v>0</v>
      </c>
      <c r="N126" s="26">
        <f>[1]sheet!N128</f>
        <v>187990</v>
      </c>
      <c r="O126" s="26">
        <f>J126-L126-N126</f>
        <v>100012430</v>
      </c>
      <c r="P126" s="35">
        <f t="shared" si="43"/>
        <v>0</v>
      </c>
      <c r="Q126" s="35">
        <f t="shared" si="43"/>
        <v>0</v>
      </c>
      <c r="R126" s="35">
        <f t="shared" si="43"/>
        <v>0</v>
      </c>
      <c r="S126" s="35">
        <f t="shared" si="28"/>
        <v>486.87450723900173</v>
      </c>
      <c r="T126" s="26">
        <f>[1]sheet!S128</f>
        <v>0</v>
      </c>
      <c r="U126" s="85">
        <f>[1]sheet!T128</f>
        <v>151793040</v>
      </c>
    </row>
    <row r="127" spans="1:21">
      <c r="A127" s="84"/>
      <c r="B127" s="4"/>
      <c r="C127" s="57"/>
      <c r="D127" s="133" t="s">
        <v>38</v>
      </c>
      <c r="E127" s="134"/>
      <c r="F127" s="26"/>
      <c r="G127" s="26"/>
      <c r="H127" s="26"/>
      <c r="I127" s="26">
        <f>[1]sheet!I129</f>
        <v>76550</v>
      </c>
      <c r="J127" s="26">
        <f>[1]sheet!J129</f>
        <v>191929920</v>
      </c>
      <c r="K127" s="26">
        <f>[1]sheet!K129</f>
        <v>0</v>
      </c>
      <c r="L127" s="26">
        <f>[1]sheet!L129</f>
        <v>80749570</v>
      </c>
      <c r="M127" s="26">
        <f>[1]sheet!M129</f>
        <v>0</v>
      </c>
      <c r="N127" s="26">
        <f>[1]sheet!N129</f>
        <v>0</v>
      </c>
      <c r="O127" s="26">
        <f>J127-L127-N127</f>
        <v>111180350</v>
      </c>
      <c r="P127" s="35">
        <f t="shared" si="43"/>
        <v>0</v>
      </c>
      <c r="Q127" s="35">
        <f t="shared" si="43"/>
        <v>0</v>
      </c>
      <c r="R127" s="35">
        <f t="shared" si="43"/>
        <v>0</v>
      </c>
      <c r="S127" s="35">
        <f t="shared" si="28"/>
        <v>42.072424143145582</v>
      </c>
      <c r="T127" s="26">
        <f>[1]sheet!S129</f>
        <v>0</v>
      </c>
      <c r="U127" s="85">
        <f>[1]sheet!T129</f>
        <v>21572020</v>
      </c>
    </row>
    <row r="128" spans="1:21">
      <c r="A128" s="84"/>
      <c r="B128" s="4"/>
      <c r="C128" s="57"/>
      <c r="D128" s="133" t="s">
        <v>39</v>
      </c>
      <c r="E128" s="134"/>
      <c r="F128" s="26"/>
      <c r="G128" s="26"/>
      <c r="H128" s="26"/>
      <c r="I128" s="26">
        <f>[1]sheet!I130</f>
        <v>32440</v>
      </c>
      <c r="J128" s="26">
        <f>[1]sheet!J130</f>
        <v>181810880</v>
      </c>
      <c r="K128" s="26">
        <f>[1]sheet!K130</f>
        <v>1481510</v>
      </c>
      <c r="L128" s="26">
        <f>[1]sheet!L130</f>
        <v>-46880490</v>
      </c>
      <c r="M128" s="26">
        <f>[1]sheet!M130</f>
        <v>0</v>
      </c>
      <c r="N128" s="26">
        <f>[1]sheet!N130</f>
        <v>163937170</v>
      </c>
      <c r="O128" s="26">
        <f>J128-L128-N128</f>
        <v>64754200</v>
      </c>
      <c r="P128" s="35">
        <f t="shared" si="43"/>
        <v>0</v>
      </c>
      <c r="Q128" s="35">
        <f t="shared" si="43"/>
        <v>0</v>
      </c>
      <c r="R128" s="35">
        <f t="shared" si="43"/>
        <v>0</v>
      </c>
      <c r="S128" s="35">
        <f t="shared" si="28"/>
        <v>-25.785305037850321</v>
      </c>
      <c r="T128" s="26">
        <f>[1]sheet!S130</f>
        <v>0</v>
      </c>
      <c r="U128" s="85">
        <f>[1]sheet!T130</f>
        <v>57957910</v>
      </c>
    </row>
    <row r="129" spans="1:21">
      <c r="A129" s="84"/>
      <c r="B129" s="4"/>
      <c r="C129" s="57"/>
      <c r="D129" s="133" t="s">
        <v>40</v>
      </c>
      <c r="E129" s="134"/>
      <c r="F129" s="26"/>
      <c r="G129" s="26"/>
      <c r="H129" s="26"/>
      <c r="I129" s="26">
        <f>[1]sheet!I131</f>
        <v>7740</v>
      </c>
      <c r="J129" s="26">
        <f>[1]sheet!J131</f>
        <v>63723100</v>
      </c>
      <c r="K129" s="26">
        <f>[1]sheet!K131</f>
        <v>0</v>
      </c>
      <c r="L129" s="26">
        <f>[1]sheet!L131</f>
        <v>35796440</v>
      </c>
      <c r="M129" s="26">
        <f>[1]sheet!M131</f>
        <v>0</v>
      </c>
      <c r="N129" s="26">
        <f>[1]sheet!N131</f>
        <v>12170730</v>
      </c>
      <c r="O129" s="26">
        <f>J129-L129-N129</f>
        <v>15755930</v>
      </c>
      <c r="P129" s="35">
        <f t="shared" si="43"/>
        <v>0</v>
      </c>
      <c r="Q129" s="35">
        <f t="shared" si="43"/>
        <v>0</v>
      </c>
      <c r="R129" s="35">
        <f t="shared" si="43"/>
        <v>0</v>
      </c>
      <c r="S129" s="35">
        <f t="shared" si="28"/>
        <v>56.174982070865987</v>
      </c>
      <c r="T129" s="26">
        <f>[1]sheet!S131</f>
        <v>0</v>
      </c>
      <c r="U129" s="85">
        <f>[1]sheet!T131</f>
        <v>2245040</v>
      </c>
    </row>
    <row r="130" spans="1:21">
      <c r="A130" s="84"/>
      <c r="B130" s="4"/>
      <c r="C130" s="70"/>
      <c r="D130" s="133" t="s">
        <v>27</v>
      </c>
      <c r="E130" s="134"/>
      <c r="F130" s="26"/>
      <c r="G130" s="26"/>
      <c r="H130" s="26"/>
      <c r="I130" s="26"/>
      <c r="J130" s="26"/>
      <c r="K130" s="26"/>
      <c r="L130" s="26"/>
      <c r="M130" s="26"/>
      <c r="N130" s="26"/>
      <c r="O130" s="26">
        <f>J130-L130-N130</f>
        <v>0</v>
      </c>
      <c r="P130" s="35">
        <f t="shared" si="43"/>
        <v>0</v>
      </c>
      <c r="Q130" s="35">
        <f t="shared" si="43"/>
        <v>0</v>
      </c>
      <c r="R130" s="35">
        <f t="shared" si="43"/>
        <v>0</v>
      </c>
      <c r="S130" s="35">
        <f t="shared" si="28"/>
        <v>0</v>
      </c>
      <c r="T130" s="26"/>
      <c r="U130" s="85"/>
    </row>
    <row r="131" spans="1:21">
      <c r="A131" s="84"/>
      <c r="B131" s="4"/>
      <c r="C131" s="107" t="s">
        <v>41</v>
      </c>
      <c r="D131" s="135" t="s">
        <v>23</v>
      </c>
      <c r="E131" s="136"/>
      <c r="F131" s="64">
        <f>SUM(F132:F137)</f>
        <v>3046080000</v>
      </c>
      <c r="G131" s="64">
        <f t="shared" ref="G131:O131" si="44">SUM(G132:G137)</f>
        <v>3046080000</v>
      </c>
      <c r="H131" s="64">
        <f>SUM(H132)</f>
        <v>3046080000</v>
      </c>
      <c r="I131" s="64">
        <f t="shared" si="44"/>
        <v>14738550</v>
      </c>
      <c r="J131" s="64">
        <f t="shared" si="44"/>
        <v>11796118650</v>
      </c>
      <c r="K131" s="64">
        <f t="shared" si="44"/>
        <v>96180640</v>
      </c>
      <c r="L131" s="64">
        <f t="shared" si="44"/>
        <v>3656113880</v>
      </c>
      <c r="M131" s="64">
        <f t="shared" si="44"/>
        <v>75433810</v>
      </c>
      <c r="N131" s="64">
        <f t="shared" si="44"/>
        <v>854731440</v>
      </c>
      <c r="O131" s="64">
        <f t="shared" si="44"/>
        <v>7285273330</v>
      </c>
      <c r="P131" s="65">
        <f t="shared" si="43"/>
        <v>120.02685024687467</v>
      </c>
      <c r="Q131" s="65">
        <f t="shared" si="43"/>
        <v>120.02685024687467</v>
      </c>
      <c r="R131" s="65">
        <f t="shared" si="43"/>
        <v>120.02685024687467</v>
      </c>
      <c r="S131" s="65">
        <f t="shared" si="28"/>
        <v>30.994210794921091</v>
      </c>
      <c r="T131" s="64">
        <f>SUM(T132:T137)</f>
        <v>0</v>
      </c>
      <c r="U131" s="86">
        <f>SUM(U132:U137)</f>
        <v>54064200</v>
      </c>
    </row>
    <row r="132" spans="1:21">
      <c r="A132" s="84"/>
      <c r="B132" s="4"/>
      <c r="C132" s="57"/>
      <c r="D132" s="131" t="s">
        <v>42</v>
      </c>
      <c r="E132" s="132"/>
      <c r="F132" s="26">
        <f>[1]sheet!F157</f>
        <v>3046080000</v>
      </c>
      <c r="G132" s="26">
        <v>3046080000</v>
      </c>
      <c r="H132" s="26">
        <v>3046080000</v>
      </c>
      <c r="I132" s="26">
        <f>[1]sheet!I157</f>
        <v>8720800</v>
      </c>
      <c r="J132" s="26">
        <f>[1]sheet!J157</f>
        <v>3088892140</v>
      </c>
      <c r="K132" s="26">
        <f>[1]sheet!K157</f>
        <v>13582680</v>
      </c>
      <c r="L132" s="26">
        <f>[1]sheet!L157</f>
        <v>661519930</v>
      </c>
      <c r="M132" s="26">
        <f>[1]sheet!M157</f>
        <v>35226680</v>
      </c>
      <c r="N132" s="26">
        <f>[1]sheet!N157</f>
        <v>276572110</v>
      </c>
      <c r="O132" s="26">
        <f t="shared" ref="O132:O137" si="45">J132-L132-N132</f>
        <v>2150800100</v>
      </c>
      <c r="P132" s="35">
        <f t="shared" si="43"/>
        <v>21.717089833490913</v>
      </c>
      <c r="Q132" s="35">
        <f t="shared" si="43"/>
        <v>21.717089833490913</v>
      </c>
      <c r="R132" s="35">
        <f t="shared" si="43"/>
        <v>21.717089833490913</v>
      </c>
      <c r="S132" s="35">
        <f t="shared" si="28"/>
        <v>21.416090300906397</v>
      </c>
      <c r="T132" s="26">
        <f>[1]sheet!S157</f>
        <v>0</v>
      </c>
      <c r="U132" s="85">
        <f>[1]sheet!T157</f>
        <v>1760360</v>
      </c>
    </row>
    <row r="133" spans="1:21">
      <c r="A133" s="84"/>
      <c r="B133" s="4"/>
      <c r="C133" s="57"/>
      <c r="D133" s="133" t="s">
        <v>43</v>
      </c>
      <c r="E133" s="134"/>
      <c r="F133" s="26"/>
      <c r="G133" s="26"/>
      <c r="H133" s="26"/>
      <c r="I133" s="26">
        <f>[1]sheet!I161</f>
        <v>760480</v>
      </c>
      <c r="J133" s="26">
        <f>[1]sheet!J161</f>
        <v>3339787470</v>
      </c>
      <c r="K133" s="26">
        <f>[1]sheet!K161</f>
        <v>64608270</v>
      </c>
      <c r="L133" s="26">
        <f>[1]sheet!L161</f>
        <v>1462881560</v>
      </c>
      <c r="M133" s="26">
        <f>[1]sheet!M161</f>
        <v>3452510</v>
      </c>
      <c r="N133" s="26">
        <f>[1]sheet!N161</f>
        <v>29876290</v>
      </c>
      <c r="O133" s="26">
        <f t="shared" si="45"/>
        <v>1847029620</v>
      </c>
      <c r="P133" s="35">
        <f t="shared" si="43"/>
        <v>0</v>
      </c>
      <c r="Q133" s="35">
        <f t="shared" si="43"/>
        <v>0</v>
      </c>
      <c r="R133" s="35">
        <f t="shared" si="43"/>
        <v>0</v>
      </c>
      <c r="S133" s="35">
        <f t="shared" si="28"/>
        <v>43.801636275975369</v>
      </c>
      <c r="T133" s="26">
        <f>[1]sheet!S161</f>
        <v>0</v>
      </c>
      <c r="U133" s="85">
        <f>[1]sheet!T161</f>
        <v>4984410</v>
      </c>
    </row>
    <row r="134" spans="1:21">
      <c r="A134" s="84"/>
      <c r="B134" s="4"/>
      <c r="C134" s="57"/>
      <c r="D134" s="133" t="s">
        <v>44</v>
      </c>
      <c r="E134" s="134"/>
      <c r="F134" s="26"/>
      <c r="G134" s="26"/>
      <c r="H134" s="26"/>
      <c r="I134" s="26">
        <f>[1]sheet!I160</f>
        <v>5257270</v>
      </c>
      <c r="J134" s="26">
        <f>[1]sheet!J160</f>
        <v>5366769450</v>
      </c>
      <c r="K134" s="26">
        <f>[1]sheet!K160</f>
        <v>17989690</v>
      </c>
      <c r="L134" s="26">
        <f>[1]sheet!L160</f>
        <v>1531437030</v>
      </c>
      <c r="M134" s="26">
        <f>[1]sheet!M160</f>
        <v>36754620</v>
      </c>
      <c r="N134" s="26">
        <f>[1]sheet!N160</f>
        <v>548280590</v>
      </c>
      <c r="O134" s="26">
        <f t="shared" si="45"/>
        <v>3287051830</v>
      </c>
      <c r="P134" s="35">
        <f t="shared" si="43"/>
        <v>0</v>
      </c>
      <c r="Q134" s="35">
        <f t="shared" si="43"/>
        <v>0</v>
      </c>
      <c r="R134" s="35">
        <f t="shared" si="43"/>
        <v>0</v>
      </c>
      <c r="S134" s="35">
        <f t="shared" si="28"/>
        <v>28.535547208945221</v>
      </c>
      <c r="T134" s="26">
        <f>[1]sheet!S160</f>
        <v>0</v>
      </c>
      <c r="U134" s="85">
        <f>[1]sheet!T160</f>
        <v>47310900</v>
      </c>
    </row>
    <row r="135" spans="1:21">
      <c r="A135" s="84"/>
      <c r="B135" s="4"/>
      <c r="C135" s="57"/>
      <c r="D135" s="133" t="s">
        <v>45</v>
      </c>
      <c r="E135" s="134"/>
      <c r="F135" s="26"/>
      <c r="G135" s="26"/>
      <c r="H135" s="26"/>
      <c r="I135" s="26">
        <f>[1]sheet!I158</f>
        <v>0</v>
      </c>
      <c r="J135" s="26">
        <f>[1]sheet!J158</f>
        <v>669590</v>
      </c>
      <c r="K135" s="26">
        <f>[1]sheet!K158</f>
        <v>0</v>
      </c>
      <c r="L135" s="26">
        <f>[1]sheet!L158</f>
        <v>275360</v>
      </c>
      <c r="M135" s="26">
        <f>[1]sheet!M158</f>
        <v>0</v>
      </c>
      <c r="N135" s="26">
        <f>[1]sheet!N158</f>
        <v>2450</v>
      </c>
      <c r="O135" s="26">
        <f t="shared" si="45"/>
        <v>391780</v>
      </c>
      <c r="P135" s="35">
        <f t="shared" si="43"/>
        <v>0</v>
      </c>
      <c r="Q135" s="35">
        <f t="shared" si="43"/>
        <v>0</v>
      </c>
      <c r="R135" s="35">
        <f t="shared" si="43"/>
        <v>0</v>
      </c>
      <c r="S135" s="35">
        <f t="shared" si="28"/>
        <v>41.123672695231413</v>
      </c>
      <c r="T135" s="26">
        <f>[1]sheet!S158</f>
        <v>0</v>
      </c>
      <c r="U135" s="85">
        <f>[1]sheet!T158</f>
        <v>8530</v>
      </c>
    </row>
    <row r="136" spans="1:21">
      <c r="A136" s="84"/>
      <c r="B136" s="4"/>
      <c r="C136" s="57"/>
      <c r="D136" s="133" t="s">
        <v>46</v>
      </c>
      <c r="E136" s="134"/>
      <c r="F136" s="26"/>
      <c r="G136" s="26"/>
      <c r="H136" s="26"/>
      <c r="I136" s="26">
        <f>[1]sheet!I159</f>
        <v>0</v>
      </c>
      <c r="J136" s="26">
        <f>[1]sheet!J159</f>
        <v>0</v>
      </c>
      <c r="K136" s="26">
        <f>[1]sheet!K159</f>
        <v>0</v>
      </c>
      <c r="L136" s="26">
        <f>[1]sheet!L159</f>
        <v>0</v>
      </c>
      <c r="M136" s="26">
        <f>[1]sheet!M159</f>
        <v>0</v>
      </c>
      <c r="N136" s="26">
        <f>[1]sheet!N159</f>
        <v>0</v>
      </c>
      <c r="O136" s="26">
        <f t="shared" si="45"/>
        <v>0</v>
      </c>
      <c r="P136" s="35">
        <f t="shared" si="43"/>
        <v>0</v>
      </c>
      <c r="Q136" s="35">
        <f t="shared" si="43"/>
        <v>0</v>
      </c>
      <c r="R136" s="35">
        <f t="shared" si="43"/>
        <v>0</v>
      </c>
      <c r="S136" s="35">
        <f t="shared" si="28"/>
        <v>0</v>
      </c>
      <c r="T136" s="26">
        <f>[1]sheet!S159</f>
        <v>0</v>
      </c>
      <c r="U136" s="85">
        <f>[1]sheet!T159</f>
        <v>0</v>
      </c>
    </row>
    <row r="137" spans="1:21">
      <c r="A137" s="84"/>
      <c r="B137" s="4"/>
      <c r="C137" s="70"/>
      <c r="D137" s="133" t="s">
        <v>27</v>
      </c>
      <c r="E137" s="134"/>
      <c r="F137" s="26"/>
      <c r="G137" s="26"/>
      <c r="H137" s="26"/>
      <c r="I137" s="26">
        <f>[1]sheet!I162</f>
        <v>0</v>
      </c>
      <c r="J137" s="26">
        <f>[1]sheet!J162</f>
        <v>0</v>
      </c>
      <c r="K137" s="26">
        <f>[1]sheet!K162</f>
        <v>0</v>
      </c>
      <c r="L137" s="26">
        <f>[1]sheet!L162</f>
        <v>0</v>
      </c>
      <c r="M137" s="26">
        <f>[1]sheet!M162</f>
        <v>0</v>
      </c>
      <c r="N137" s="26">
        <f>[1]sheet!N162</f>
        <v>0</v>
      </c>
      <c r="O137" s="26">
        <f t="shared" si="45"/>
        <v>0</v>
      </c>
      <c r="P137" s="35">
        <f t="shared" si="43"/>
        <v>0</v>
      </c>
      <c r="Q137" s="35">
        <f t="shared" si="43"/>
        <v>0</v>
      </c>
      <c r="R137" s="35">
        <f t="shared" si="43"/>
        <v>0</v>
      </c>
      <c r="S137" s="35">
        <f t="shared" si="28"/>
        <v>0</v>
      </c>
      <c r="T137" s="26">
        <f>[1]sheet!S162</f>
        <v>0</v>
      </c>
      <c r="U137" s="85">
        <f>[1]sheet!T162</f>
        <v>0</v>
      </c>
    </row>
    <row r="138" spans="1:21">
      <c r="A138" s="84"/>
      <c r="B138" s="4"/>
      <c r="C138" s="105" t="s">
        <v>47</v>
      </c>
      <c r="D138" s="140" t="s">
        <v>23</v>
      </c>
      <c r="E138" s="141"/>
      <c r="F138" s="59">
        <f>SUM(F139:F144)</f>
        <v>0</v>
      </c>
      <c r="G138" s="59">
        <f t="shared" ref="G138:O138" si="46">SUM(G139:G144)</f>
        <v>0</v>
      </c>
      <c r="H138" s="59">
        <f t="shared" si="46"/>
        <v>0</v>
      </c>
      <c r="I138" s="59">
        <f t="shared" si="46"/>
        <v>3904490</v>
      </c>
      <c r="J138" s="59">
        <f t="shared" si="46"/>
        <v>10497342401</v>
      </c>
      <c r="K138" s="59">
        <f t="shared" si="46"/>
        <v>178233080</v>
      </c>
      <c r="L138" s="59">
        <f t="shared" si="46"/>
        <v>6284853791</v>
      </c>
      <c r="M138" s="59">
        <f t="shared" si="46"/>
        <v>10242040</v>
      </c>
      <c r="N138" s="59">
        <f>SUM(N139:N144)</f>
        <v>150598380</v>
      </c>
      <c r="O138" s="59">
        <f t="shared" si="46"/>
        <v>4061890230</v>
      </c>
      <c r="P138" s="60">
        <f t="shared" si="43"/>
        <v>0</v>
      </c>
      <c r="Q138" s="60">
        <f t="shared" si="43"/>
        <v>0</v>
      </c>
      <c r="R138" s="60">
        <f t="shared" si="43"/>
        <v>0</v>
      </c>
      <c r="S138" s="60">
        <f t="shared" si="28"/>
        <v>59.87090399567505</v>
      </c>
      <c r="T138" s="59">
        <f>SUM(T139:T144)</f>
        <v>2390</v>
      </c>
      <c r="U138" s="83">
        <f>SUM(U139:U144)</f>
        <v>57746470</v>
      </c>
    </row>
    <row r="139" spans="1:21">
      <c r="A139" s="84"/>
      <c r="B139" s="4"/>
      <c r="C139" s="57"/>
      <c r="D139" s="131" t="s">
        <v>25</v>
      </c>
      <c r="E139" s="132"/>
      <c r="F139" s="26"/>
      <c r="G139" s="26"/>
      <c r="H139" s="26"/>
      <c r="I139" s="26">
        <f>[1]sheet!I133</f>
        <v>3904490</v>
      </c>
      <c r="J139" s="26">
        <f>[1]sheet!J133</f>
        <v>10452478781</v>
      </c>
      <c r="K139" s="26">
        <f>[1]sheet!K133</f>
        <v>178081790</v>
      </c>
      <c r="L139" s="26">
        <f>[1]sheet!L133</f>
        <v>6304910961</v>
      </c>
      <c r="M139" s="26">
        <f>[1]sheet!M133</f>
        <v>10242040</v>
      </c>
      <c r="N139" s="26">
        <f>[1]sheet!N133</f>
        <v>145080230</v>
      </c>
      <c r="O139" s="26">
        <f>J139-L139-N139</f>
        <v>4002487590</v>
      </c>
      <c r="P139" s="35">
        <f>IF(F137=0,0,+$L139/F139)*100</f>
        <v>0</v>
      </c>
      <c r="Q139" s="35">
        <f t="shared" ref="Q139:R139" si="47">IF(G137=0,0,+$L139/G139)*100</f>
        <v>0</v>
      </c>
      <c r="R139" s="35">
        <f t="shared" si="47"/>
        <v>0</v>
      </c>
      <c r="S139" s="35">
        <f>IF(J139=0,0,+$L139/J139)*100</f>
        <v>60.319768096164481</v>
      </c>
      <c r="T139" s="26">
        <f>[1]sheet!S133</f>
        <v>2390</v>
      </c>
      <c r="U139" s="85">
        <f>[1]sheet!T133</f>
        <v>26450180</v>
      </c>
    </row>
    <row r="140" spans="1:21">
      <c r="A140" s="84"/>
      <c r="B140" s="4"/>
      <c r="C140" s="57"/>
      <c r="D140" s="133" t="s">
        <v>48</v>
      </c>
      <c r="E140" s="134"/>
      <c r="F140" s="26"/>
      <c r="G140" s="26"/>
      <c r="H140" s="26"/>
      <c r="I140" s="26">
        <f>[1]sheet!I134</f>
        <v>0</v>
      </c>
      <c r="J140" s="26">
        <f>[1]sheet!J134</f>
        <v>7429080</v>
      </c>
      <c r="K140" s="26">
        <f>[1]sheet!K134</f>
        <v>98180</v>
      </c>
      <c r="L140" s="26">
        <f>[1]sheet!L134</f>
        <v>4173890</v>
      </c>
      <c r="M140" s="26">
        <f>[1]sheet!M134</f>
        <v>0</v>
      </c>
      <c r="N140" s="26">
        <f>[1]sheet!N134</f>
        <v>195730</v>
      </c>
      <c r="O140" s="26">
        <f t="shared" ref="O140:O144" si="48">J140-L140-N140</f>
        <v>3059460</v>
      </c>
      <c r="P140" s="35">
        <f t="shared" si="43"/>
        <v>0</v>
      </c>
      <c r="Q140" s="35">
        <f t="shared" si="43"/>
        <v>0</v>
      </c>
      <c r="R140" s="35">
        <f t="shared" si="43"/>
        <v>0</v>
      </c>
      <c r="S140" s="35">
        <f>IF(J140=0,0,+$L140/J140)*100</f>
        <v>56.183134385415158</v>
      </c>
      <c r="T140" s="26">
        <f>[1]sheet!S134</f>
        <v>0</v>
      </c>
      <c r="U140" s="85">
        <f>[1]sheet!T134</f>
        <v>27170</v>
      </c>
    </row>
    <row r="141" spans="1:21">
      <c r="A141" s="84"/>
      <c r="B141" s="4"/>
      <c r="C141" s="57"/>
      <c r="D141" s="133" t="s">
        <v>49</v>
      </c>
      <c r="E141" s="134"/>
      <c r="F141" s="26"/>
      <c r="G141" s="26"/>
      <c r="H141" s="26"/>
      <c r="I141" s="26">
        <f>[1]sheet!I135</f>
        <v>0</v>
      </c>
      <c r="J141" s="26">
        <f>[1]sheet!J135</f>
        <v>68586220</v>
      </c>
      <c r="K141" s="26">
        <f>[1]sheet!K135</f>
        <v>53110</v>
      </c>
      <c r="L141" s="26">
        <f>[1]sheet!L135</f>
        <v>6920620</v>
      </c>
      <c r="M141" s="26">
        <f>[1]sheet!M135</f>
        <v>0</v>
      </c>
      <c r="N141" s="26">
        <f>[1]sheet!N135</f>
        <v>5322420</v>
      </c>
      <c r="O141" s="26">
        <f t="shared" si="48"/>
        <v>56343180</v>
      </c>
      <c r="P141" s="35">
        <f t="shared" si="43"/>
        <v>0</v>
      </c>
      <c r="Q141" s="35">
        <f t="shared" si="43"/>
        <v>0</v>
      </c>
      <c r="R141" s="35">
        <f t="shared" si="43"/>
        <v>0</v>
      </c>
      <c r="S141" s="35">
        <f t="shared" si="28"/>
        <v>10.090394251206728</v>
      </c>
      <c r="T141" s="26">
        <f>[1]sheet!S135</f>
        <v>0</v>
      </c>
      <c r="U141" s="85">
        <f>[1]sheet!T135</f>
        <v>117440</v>
      </c>
    </row>
    <row r="142" spans="1:21">
      <c r="A142" s="84"/>
      <c r="B142" s="4"/>
      <c r="C142" s="57"/>
      <c r="D142" s="133" t="s">
        <v>85</v>
      </c>
      <c r="E142" s="134"/>
      <c r="F142" s="26"/>
      <c r="G142" s="26"/>
      <c r="H142" s="26"/>
      <c r="I142" s="26">
        <f>[1]sheet!I136</f>
        <v>0</v>
      </c>
      <c r="J142" s="26">
        <f>[1]sheet!J136</f>
        <v>0</v>
      </c>
      <c r="K142" s="26">
        <f>[1]sheet!K136</f>
        <v>0</v>
      </c>
      <c r="L142" s="26">
        <f>[1]sheet!L136</f>
        <v>0</v>
      </c>
      <c r="M142" s="26">
        <f>[1]sheet!M136</f>
        <v>0</v>
      </c>
      <c r="N142" s="26">
        <f>[1]sheet!N136</f>
        <v>0</v>
      </c>
      <c r="O142" s="26">
        <f t="shared" si="48"/>
        <v>0</v>
      </c>
      <c r="P142" s="35">
        <f t="shared" si="43"/>
        <v>0</v>
      </c>
      <c r="Q142" s="35">
        <f t="shared" si="43"/>
        <v>0</v>
      </c>
      <c r="R142" s="35">
        <f t="shared" si="43"/>
        <v>0</v>
      </c>
      <c r="S142" s="35">
        <f t="shared" si="28"/>
        <v>0</v>
      </c>
      <c r="T142" s="26">
        <f>[1]sheet!S136</f>
        <v>0</v>
      </c>
      <c r="U142" s="85">
        <f>[1]sheet!T136</f>
        <v>0</v>
      </c>
    </row>
    <row r="143" spans="1:21">
      <c r="A143" s="84"/>
      <c r="B143" s="4"/>
      <c r="C143" s="57"/>
      <c r="D143" s="133" t="s">
        <v>50</v>
      </c>
      <c r="E143" s="134"/>
      <c r="F143" s="26"/>
      <c r="G143" s="26"/>
      <c r="H143" s="26"/>
      <c r="I143" s="26">
        <f>[1]sheet!I137</f>
        <v>0</v>
      </c>
      <c r="J143" s="26">
        <f>[1]sheet!J137</f>
        <v>-31151680</v>
      </c>
      <c r="K143" s="26">
        <f>[1]sheet!K137</f>
        <v>0</v>
      </c>
      <c r="L143" s="26">
        <f>[1]sheet!L137</f>
        <v>-31151680</v>
      </c>
      <c r="M143" s="26">
        <f>[1]sheet!M137</f>
        <v>0</v>
      </c>
      <c r="N143" s="26">
        <f>[1]sheet!N137</f>
        <v>0</v>
      </c>
      <c r="O143" s="26">
        <f t="shared" si="48"/>
        <v>0</v>
      </c>
      <c r="P143" s="35">
        <f t="shared" si="43"/>
        <v>0</v>
      </c>
      <c r="Q143" s="35">
        <f t="shared" si="43"/>
        <v>0</v>
      </c>
      <c r="R143" s="35">
        <f t="shared" si="43"/>
        <v>0</v>
      </c>
      <c r="S143" s="35">
        <f t="shared" si="28"/>
        <v>100</v>
      </c>
      <c r="T143" s="26">
        <f>[1]sheet!S137</f>
        <v>0</v>
      </c>
      <c r="U143" s="85">
        <f>[1]sheet!T137</f>
        <v>31151680</v>
      </c>
    </row>
    <row r="144" spans="1:21">
      <c r="A144" s="84"/>
      <c r="B144" s="4"/>
      <c r="C144" s="70"/>
      <c r="D144" s="133" t="s">
        <v>27</v>
      </c>
      <c r="E144" s="134"/>
      <c r="F144" s="26"/>
      <c r="G144" s="26"/>
      <c r="H144" s="26"/>
      <c r="I144" s="26"/>
      <c r="J144" s="26"/>
      <c r="K144" s="26"/>
      <c r="L144" s="26"/>
      <c r="M144" s="26"/>
      <c r="N144" s="26"/>
      <c r="O144" s="26">
        <f t="shared" si="48"/>
        <v>0</v>
      </c>
      <c r="P144" s="35">
        <f t="shared" si="43"/>
        <v>0</v>
      </c>
      <c r="Q144" s="35">
        <f t="shared" si="43"/>
        <v>0</v>
      </c>
      <c r="R144" s="35">
        <f t="shared" si="43"/>
        <v>0</v>
      </c>
      <c r="S144" s="35">
        <f t="shared" si="28"/>
        <v>0</v>
      </c>
      <c r="T144" s="26"/>
      <c r="U144" s="85"/>
    </row>
    <row r="145" spans="1:21">
      <c r="A145" s="84"/>
      <c r="B145" s="4"/>
      <c r="C145" s="105" t="s">
        <v>51</v>
      </c>
      <c r="D145" s="140" t="s">
        <v>23</v>
      </c>
      <c r="E145" s="141"/>
      <c r="F145" s="59">
        <f>SUM(F146:F148)</f>
        <v>0</v>
      </c>
      <c r="G145" s="59">
        <f t="shared" ref="G145:O145" si="49">SUM(G146:G148)</f>
        <v>0</v>
      </c>
      <c r="H145" s="59">
        <f t="shared" si="49"/>
        <v>0</v>
      </c>
      <c r="I145" s="59">
        <f t="shared" si="49"/>
        <v>4939550</v>
      </c>
      <c r="J145" s="59">
        <f t="shared" si="49"/>
        <v>2143411610</v>
      </c>
      <c r="K145" s="59">
        <f t="shared" si="49"/>
        <v>13886490</v>
      </c>
      <c r="L145" s="59">
        <f t="shared" si="49"/>
        <v>537685620</v>
      </c>
      <c r="M145" s="59">
        <f t="shared" si="49"/>
        <v>15146650</v>
      </c>
      <c r="N145" s="59">
        <f t="shared" si="49"/>
        <v>111354650</v>
      </c>
      <c r="O145" s="59">
        <f t="shared" si="49"/>
        <v>1494371340</v>
      </c>
      <c r="P145" s="60">
        <f t="shared" si="43"/>
        <v>0</v>
      </c>
      <c r="Q145" s="60">
        <f t="shared" si="43"/>
        <v>0</v>
      </c>
      <c r="R145" s="60">
        <f t="shared" si="43"/>
        <v>0</v>
      </c>
      <c r="S145" s="60">
        <f t="shared" si="28"/>
        <v>25.085504692213551</v>
      </c>
      <c r="T145" s="59">
        <f>SUM(T146:T148)</f>
        <v>0</v>
      </c>
      <c r="U145" s="83">
        <f>SUM(U146:U148)</f>
        <v>1257070</v>
      </c>
    </row>
    <row r="146" spans="1:21">
      <c r="A146" s="84"/>
      <c r="B146" s="4"/>
      <c r="C146" s="57"/>
      <c r="D146" s="131" t="s">
        <v>86</v>
      </c>
      <c r="E146" s="132"/>
      <c r="F146" s="26"/>
      <c r="G146" s="26"/>
      <c r="H146" s="26"/>
      <c r="I146" s="26">
        <f>[1]sheet!I141</f>
        <v>4939550</v>
      </c>
      <c r="J146" s="26">
        <f>[1]sheet!J141</f>
        <v>2143382370</v>
      </c>
      <c r="K146" s="26">
        <f>[1]sheet!K141</f>
        <v>13886490</v>
      </c>
      <c r="L146" s="26">
        <f>[1]sheet!L141</f>
        <v>537648660</v>
      </c>
      <c r="M146" s="26">
        <f>[1]sheet!M141</f>
        <v>15146650</v>
      </c>
      <c r="N146" s="26">
        <f>[1]sheet!N141</f>
        <v>111354650</v>
      </c>
      <c r="O146" s="26">
        <f>J146-L146-N146</f>
        <v>1494379060</v>
      </c>
      <c r="P146" s="35">
        <f t="shared" si="43"/>
        <v>0</v>
      </c>
      <c r="Q146" s="35">
        <f t="shared" si="43"/>
        <v>0</v>
      </c>
      <c r="R146" s="35">
        <f t="shared" si="43"/>
        <v>0</v>
      </c>
      <c r="S146" s="35">
        <f t="shared" si="28"/>
        <v>25.084122531062903</v>
      </c>
      <c r="T146" s="26">
        <f>[1]sheet!S141</f>
        <v>0</v>
      </c>
      <c r="U146" s="85">
        <f>[1]sheet!T141</f>
        <v>1257070</v>
      </c>
    </row>
    <row r="147" spans="1:21">
      <c r="A147" s="84"/>
      <c r="B147" s="4"/>
      <c r="C147" s="57"/>
      <c r="D147" s="133" t="s">
        <v>87</v>
      </c>
      <c r="E147" s="134"/>
      <c r="F147" s="26"/>
      <c r="G147" s="26"/>
      <c r="H147" s="26"/>
      <c r="I147" s="26">
        <f>[1]sheet!I140</f>
        <v>0</v>
      </c>
      <c r="J147" s="26">
        <f>[1]sheet!J140</f>
        <v>29240</v>
      </c>
      <c r="K147" s="26">
        <f>[1]sheet!K140</f>
        <v>0</v>
      </c>
      <c r="L147" s="26">
        <f>[1]sheet!L140</f>
        <v>36960</v>
      </c>
      <c r="M147" s="26">
        <f>[1]sheet!M140</f>
        <v>0</v>
      </c>
      <c r="N147" s="26">
        <f>[1]sheet!N140</f>
        <v>0</v>
      </c>
      <c r="O147" s="26">
        <f>J147-L147-N147</f>
        <v>-7720</v>
      </c>
      <c r="P147" s="35">
        <f t="shared" si="43"/>
        <v>0</v>
      </c>
      <c r="Q147" s="35">
        <f t="shared" si="43"/>
        <v>0</v>
      </c>
      <c r="R147" s="35">
        <f t="shared" si="43"/>
        <v>0</v>
      </c>
      <c r="S147" s="35">
        <f t="shared" si="28"/>
        <v>126.40218878248974</v>
      </c>
      <c r="T147" s="26">
        <f>[1]sheet!S140</f>
        <v>0</v>
      </c>
      <c r="U147" s="85">
        <f>[1]sheet!T140</f>
        <v>0</v>
      </c>
    </row>
    <row r="148" spans="1:21">
      <c r="A148" s="84"/>
      <c r="B148" s="4"/>
      <c r="C148" s="70"/>
      <c r="D148" s="133" t="s">
        <v>88</v>
      </c>
      <c r="E148" s="134"/>
      <c r="F148" s="26"/>
      <c r="G148" s="26"/>
      <c r="H148" s="26"/>
      <c r="I148" s="26">
        <f>[1]sheet!I142</f>
        <v>0</v>
      </c>
      <c r="J148" s="26">
        <f>[1]sheet!J142</f>
        <v>0</v>
      </c>
      <c r="K148" s="26">
        <f>[1]sheet!K142</f>
        <v>0</v>
      </c>
      <c r="L148" s="26">
        <f>[1]sheet!L142</f>
        <v>0</v>
      </c>
      <c r="M148" s="26">
        <f>[1]sheet!M142</f>
        <v>0</v>
      </c>
      <c r="N148" s="26">
        <f>[1]sheet!N142</f>
        <v>0</v>
      </c>
      <c r="O148" s="26">
        <f>J148-L148-N148</f>
        <v>0</v>
      </c>
      <c r="P148" s="35">
        <f t="shared" si="43"/>
        <v>0</v>
      </c>
      <c r="Q148" s="35">
        <f t="shared" si="43"/>
        <v>0</v>
      </c>
      <c r="R148" s="35">
        <f t="shared" si="43"/>
        <v>0</v>
      </c>
      <c r="S148" s="35">
        <f t="shared" si="28"/>
        <v>0</v>
      </c>
      <c r="T148" s="26">
        <f>[1]sheet!S142</f>
        <v>0</v>
      </c>
      <c r="U148" s="85">
        <f>[1]sheet!T142</f>
        <v>0</v>
      </c>
    </row>
    <row r="149" spans="1:21">
      <c r="A149" s="84"/>
      <c r="B149" s="4"/>
      <c r="C149" s="105" t="s">
        <v>52</v>
      </c>
      <c r="D149" s="140" t="s">
        <v>23</v>
      </c>
      <c r="E149" s="141"/>
      <c r="F149" s="59">
        <f>SUM(F150:F151)</f>
        <v>0</v>
      </c>
      <c r="G149" s="59">
        <f t="shared" ref="G149:O149" si="50">SUM(G150:G151)</f>
        <v>0</v>
      </c>
      <c r="H149" s="59">
        <f t="shared" si="50"/>
        <v>0</v>
      </c>
      <c r="I149" s="59">
        <f t="shared" si="50"/>
        <v>1498330</v>
      </c>
      <c r="J149" s="59">
        <f t="shared" si="50"/>
        <v>4522386950</v>
      </c>
      <c r="K149" s="59">
        <f t="shared" si="50"/>
        <v>59407700</v>
      </c>
      <c r="L149" s="59">
        <f t="shared" si="50"/>
        <v>2329933690</v>
      </c>
      <c r="M149" s="59">
        <f t="shared" si="50"/>
        <v>50789900</v>
      </c>
      <c r="N149" s="59">
        <f t="shared" si="50"/>
        <v>197705250</v>
      </c>
      <c r="O149" s="59">
        <f t="shared" si="50"/>
        <v>1994748010</v>
      </c>
      <c r="P149" s="60">
        <f t="shared" si="43"/>
        <v>0</v>
      </c>
      <c r="Q149" s="60">
        <f t="shared" si="43"/>
        <v>0</v>
      </c>
      <c r="R149" s="60">
        <f t="shared" si="43"/>
        <v>0</v>
      </c>
      <c r="S149" s="60">
        <f t="shared" si="28"/>
        <v>51.519998526441881</v>
      </c>
      <c r="T149" s="59">
        <f>SUM(T150:T151)</f>
        <v>0</v>
      </c>
      <c r="U149" s="83">
        <f>SUM(U150:U151)</f>
        <v>40354810</v>
      </c>
    </row>
    <row r="150" spans="1:21">
      <c r="A150" s="84"/>
      <c r="B150" s="4"/>
      <c r="C150" s="57"/>
      <c r="D150" s="131" t="s">
        <v>89</v>
      </c>
      <c r="E150" s="132"/>
      <c r="F150" s="26"/>
      <c r="G150" s="26"/>
      <c r="H150" s="26"/>
      <c r="I150" s="26">
        <f>[1]sheet!I144</f>
        <v>1498330</v>
      </c>
      <c r="J150" s="26">
        <f>[1]sheet!J144</f>
        <v>4531278890</v>
      </c>
      <c r="K150" s="26">
        <f>[1]sheet!K144</f>
        <v>59407700</v>
      </c>
      <c r="L150" s="26">
        <f>[1]sheet!L144</f>
        <v>2338825630</v>
      </c>
      <c r="M150" s="26">
        <f>[1]sheet!M144</f>
        <v>50789900</v>
      </c>
      <c r="N150" s="26">
        <f>[1]sheet!N144</f>
        <v>197705250</v>
      </c>
      <c r="O150" s="26">
        <f>J150-L150-N150</f>
        <v>1994748010</v>
      </c>
      <c r="P150" s="35">
        <f t="shared" si="43"/>
        <v>0</v>
      </c>
      <c r="Q150" s="35">
        <f t="shared" si="43"/>
        <v>0</v>
      </c>
      <c r="R150" s="35">
        <f t="shared" si="43"/>
        <v>0</v>
      </c>
      <c r="S150" s="35">
        <f t="shared" si="28"/>
        <v>51.615133095460386</v>
      </c>
      <c r="T150" s="26">
        <f>[1]sheet!S144</f>
        <v>0</v>
      </c>
      <c r="U150" s="85">
        <f>[1]sheet!T144</f>
        <v>31462870</v>
      </c>
    </row>
    <row r="151" spans="1:21">
      <c r="A151" s="84"/>
      <c r="B151" s="5"/>
      <c r="C151" s="70"/>
      <c r="D151" s="133" t="s">
        <v>50</v>
      </c>
      <c r="E151" s="134"/>
      <c r="F151" s="26"/>
      <c r="G151" s="26"/>
      <c r="H151" s="26"/>
      <c r="I151" s="26">
        <f>[1]sheet!I145</f>
        <v>0</v>
      </c>
      <c r="J151" s="26">
        <f>[1]sheet!J145</f>
        <v>-8891940</v>
      </c>
      <c r="K151" s="26">
        <f>[1]sheet!K145</f>
        <v>0</v>
      </c>
      <c r="L151" s="26">
        <f>[1]sheet!L145</f>
        <v>-8891940</v>
      </c>
      <c r="M151" s="26">
        <f>[1]sheet!M145</f>
        <v>0</v>
      </c>
      <c r="N151" s="26">
        <f>[1]sheet!N145</f>
        <v>0</v>
      </c>
      <c r="O151" s="26">
        <f>J151-L151-N151</f>
        <v>0</v>
      </c>
      <c r="P151" s="35">
        <f t="shared" si="43"/>
        <v>0</v>
      </c>
      <c r="Q151" s="35">
        <f t="shared" si="43"/>
        <v>0</v>
      </c>
      <c r="R151" s="35">
        <f t="shared" si="43"/>
        <v>0</v>
      </c>
      <c r="S151" s="35">
        <f t="shared" si="28"/>
        <v>100</v>
      </c>
      <c r="T151" s="26">
        <f>[1]sheet!S145</f>
        <v>0</v>
      </c>
      <c r="U151" s="85">
        <f>[1]sheet!T145</f>
        <v>8891940</v>
      </c>
    </row>
    <row r="152" spans="1:21">
      <c r="A152" s="84"/>
      <c r="B152" s="6" t="s">
        <v>53</v>
      </c>
      <c r="C152" s="105" t="s">
        <v>54</v>
      </c>
      <c r="D152" s="140" t="s">
        <v>23</v>
      </c>
      <c r="E152" s="141"/>
      <c r="F152" s="59">
        <f>SUM(F153:F156)</f>
        <v>0</v>
      </c>
      <c r="G152" s="59">
        <f t="shared" ref="G152:O152" si="51">SUM(G153:G156)</f>
        <v>0</v>
      </c>
      <c r="H152" s="59">
        <f t="shared" si="51"/>
        <v>0</v>
      </c>
      <c r="I152" s="59">
        <f t="shared" si="51"/>
        <v>270030</v>
      </c>
      <c r="J152" s="59">
        <f t="shared" si="51"/>
        <v>192378110</v>
      </c>
      <c r="K152" s="59">
        <f t="shared" si="51"/>
        <v>250000</v>
      </c>
      <c r="L152" s="59">
        <f t="shared" si="51"/>
        <v>4629350</v>
      </c>
      <c r="M152" s="59">
        <f t="shared" si="51"/>
        <v>0</v>
      </c>
      <c r="N152" s="59">
        <f t="shared" si="51"/>
        <v>0</v>
      </c>
      <c r="O152" s="59">
        <f t="shared" si="51"/>
        <v>187748760</v>
      </c>
      <c r="P152" s="60">
        <f t="shared" si="43"/>
        <v>0</v>
      </c>
      <c r="Q152" s="60">
        <f t="shared" si="43"/>
        <v>0</v>
      </c>
      <c r="R152" s="60">
        <f t="shared" si="43"/>
        <v>0</v>
      </c>
      <c r="S152" s="60">
        <f t="shared" si="28"/>
        <v>2.4063808507111335</v>
      </c>
      <c r="T152" s="59">
        <f>SUM(T153:T156)</f>
        <v>0</v>
      </c>
      <c r="U152" s="83">
        <f>SUM(U153:U156)</f>
        <v>0</v>
      </c>
    </row>
    <row r="153" spans="1:21">
      <c r="A153" s="84"/>
      <c r="B153" s="4"/>
      <c r="C153" s="57"/>
      <c r="D153" s="131" t="s">
        <v>24</v>
      </c>
      <c r="E153" s="132"/>
      <c r="F153" s="26"/>
      <c r="G153" s="26"/>
      <c r="H153" s="26"/>
      <c r="I153" s="26">
        <f>[1]sheet!I164</f>
        <v>270030</v>
      </c>
      <c r="J153" s="26">
        <f>[1]sheet!J164</f>
        <v>189588960</v>
      </c>
      <c r="K153" s="26">
        <f>[1]sheet!K164</f>
        <v>250000</v>
      </c>
      <c r="L153" s="26">
        <f>[1]sheet!L164</f>
        <v>2502150</v>
      </c>
      <c r="M153" s="26">
        <f>[1]sheet!M164</f>
        <v>0</v>
      </c>
      <c r="N153" s="26">
        <f>[1]sheet!N164</f>
        <v>0</v>
      </c>
      <c r="O153" s="26">
        <f>J153-L153-N153</f>
        <v>187086810</v>
      </c>
      <c r="P153" s="35">
        <f t="shared" si="43"/>
        <v>0</v>
      </c>
      <c r="Q153" s="35">
        <f t="shared" si="43"/>
        <v>0</v>
      </c>
      <c r="R153" s="35">
        <f t="shared" si="43"/>
        <v>0</v>
      </c>
      <c r="S153" s="35">
        <f t="shared" si="28"/>
        <v>1.3197762148175716</v>
      </c>
      <c r="T153" s="26">
        <f>[1]sheet!S164</f>
        <v>0</v>
      </c>
      <c r="U153" s="85">
        <f>[1]sheet!T164</f>
        <v>0</v>
      </c>
    </row>
    <row r="154" spans="1:21">
      <c r="A154" s="84"/>
      <c r="B154" s="4"/>
      <c r="C154" s="57"/>
      <c r="D154" s="133" t="s">
        <v>25</v>
      </c>
      <c r="E154" s="134"/>
      <c r="F154" s="26"/>
      <c r="G154" s="26"/>
      <c r="H154" s="26"/>
      <c r="I154" s="26">
        <f>[1]sheet!I165</f>
        <v>0</v>
      </c>
      <c r="J154" s="26">
        <f>[1]sheet!J165</f>
        <v>2789150</v>
      </c>
      <c r="K154" s="26">
        <f>[1]sheet!K165</f>
        <v>0</v>
      </c>
      <c r="L154" s="26">
        <f>[1]sheet!L165</f>
        <v>2127200</v>
      </c>
      <c r="M154" s="26">
        <f>[1]sheet!M165</f>
        <v>0</v>
      </c>
      <c r="N154" s="26">
        <f>[1]sheet!N165</f>
        <v>0</v>
      </c>
      <c r="O154" s="26">
        <f>J154-L154-N154</f>
        <v>661950</v>
      </c>
      <c r="P154" s="35">
        <f t="shared" si="43"/>
        <v>0</v>
      </c>
      <c r="Q154" s="35">
        <f t="shared" si="43"/>
        <v>0</v>
      </c>
      <c r="R154" s="35">
        <f t="shared" si="43"/>
        <v>0</v>
      </c>
      <c r="S154" s="35">
        <f t="shared" si="28"/>
        <v>76.266963053259957</v>
      </c>
      <c r="T154" s="26">
        <f>[1]sheet!S165</f>
        <v>0</v>
      </c>
      <c r="U154" s="85">
        <f>[1]sheet!T165</f>
        <v>0</v>
      </c>
    </row>
    <row r="155" spans="1:21">
      <c r="A155" s="84"/>
      <c r="B155" s="4"/>
      <c r="C155" s="57"/>
      <c r="D155" s="133" t="s">
        <v>26</v>
      </c>
      <c r="E155" s="134"/>
      <c r="F155" s="26"/>
      <c r="G155" s="26"/>
      <c r="H155" s="26"/>
      <c r="I155" s="26">
        <f>[1]sheet!I167</f>
        <v>0</v>
      </c>
      <c r="J155" s="26">
        <f>[1]sheet!J167</f>
        <v>0</v>
      </c>
      <c r="K155" s="26">
        <f>[1]sheet!K167</f>
        <v>0</v>
      </c>
      <c r="L155" s="26">
        <f>[1]sheet!L167</f>
        <v>0</v>
      </c>
      <c r="M155" s="26">
        <f>[1]sheet!M167</f>
        <v>0</v>
      </c>
      <c r="N155" s="26">
        <f>[1]sheet!N167</f>
        <v>0</v>
      </c>
      <c r="O155" s="26">
        <f>J155-L155-N155</f>
        <v>0</v>
      </c>
      <c r="P155" s="35">
        <f t="shared" si="43"/>
        <v>0</v>
      </c>
      <c r="Q155" s="35">
        <f t="shared" si="43"/>
        <v>0</v>
      </c>
      <c r="R155" s="35">
        <f t="shared" si="43"/>
        <v>0</v>
      </c>
      <c r="S155" s="35">
        <f t="shared" si="28"/>
        <v>0</v>
      </c>
      <c r="T155" s="26">
        <f>[1]sheet!S167</f>
        <v>0</v>
      </c>
      <c r="U155" s="85">
        <f>[1]sheet!T167</f>
        <v>0</v>
      </c>
    </row>
    <row r="156" spans="1:21">
      <c r="A156" s="84"/>
      <c r="B156" s="4"/>
      <c r="C156" s="70"/>
      <c r="D156" s="133" t="s">
        <v>27</v>
      </c>
      <c r="E156" s="134"/>
      <c r="F156" s="26"/>
      <c r="G156" s="26"/>
      <c r="H156" s="26"/>
      <c r="I156" s="26"/>
      <c r="J156" s="26"/>
      <c r="K156" s="26"/>
      <c r="L156" s="26"/>
      <c r="M156" s="26"/>
      <c r="N156" s="26"/>
      <c r="O156" s="26">
        <f>J156-L156-N156</f>
        <v>0</v>
      </c>
      <c r="P156" s="35">
        <f t="shared" si="43"/>
        <v>0</v>
      </c>
      <c r="Q156" s="35">
        <f t="shared" si="43"/>
        <v>0</v>
      </c>
      <c r="R156" s="35">
        <f t="shared" si="43"/>
        <v>0</v>
      </c>
      <c r="S156" s="35">
        <f t="shared" si="28"/>
        <v>0</v>
      </c>
      <c r="T156" s="26"/>
      <c r="U156" s="85"/>
    </row>
    <row r="157" spans="1:21">
      <c r="A157" s="84"/>
      <c r="B157" s="4"/>
      <c r="C157" s="105" t="s">
        <v>55</v>
      </c>
      <c r="D157" s="140" t="s">
        <v>23</v>
      </c>
      <c r="E157" s="141"/>
      <c r="F157" s="59">
        <f>SUM(F158:F161)</f>
        <v>0</v>
      </c>
      <c r="G157" s="59">
        <f t="shared" ref="G157:O157" si="52">SUM(G158:G161)</f>
        <v>0</v>
      </c>
      <c r="H157" s="59">
        <f t="shared" si="52"/>
        <v>0</v>
      </c>
      <c r="I157" s="59">
        <f t="shared" si="52"/>
        <v>0</v>
      </c>
      <c r="J157" s="59">
        <f t="shared" si="52"/>
        <v>1081940</v>
      </c>
      <c r="K157" s="59">
        <f t="shared" si="52"/>
        <v>0</v>
      </c>
      <c r="L157" s="59">
        <f t="shared" si="52"/>
        <v>1081940</v>
      </c>
      <c r="M157" s="59">
        <f t="shared" si="52"/>
        <v>0</v>
      </c>
      <c r="N157" s="59">
        <f t="shared" si="52"/>
        <v>0</v>
      </c>
      <c r="O157" s="59">
        <f t="shared" si="52"/>
        <v>0</v>
      </c>
      <c r="P157" s="60">
        <f t="shared" si="43"/>
        <v>0</v>
      </c>
      <c r="Q157" s="60">
        <f t="shared" si="43"/>
        <v>0</v>
      </c>
      <c r="R157" s="60">
        <f t="shared" si="43"/>
        <v>0</v>
      </c>
      <c r="S157" s="60">
        <f t="shared" si="28"/>
        <v>100</v>
      </c>
      <c r="T157" s="59">
        <f>SUM(T158:T161)</f>
        <v>0</v>
      </c>
      <c r="U157" s="83">
        <f>SUM(U158:U161)</f>
        <v>0</v>
      </c>
    </row>
    <row r="158" spans="1:21">
      <c r="A158" s="84"/>
      <c r="B158" s="4"/>
      <c r="C158" s="57"/>
      <c r="D158" s="131" t="s">
        <v>24</v>
      </c>
      <c r="E158" s="132"/>
      <c r="F158" s="26"/>
      <c r="G158" s="26"/>
      <c r="H158" s="26"/>
      <c r="I158" s="26">
        <f>[1]sheet!I173</f>
        <v>0</v>
      </c>
      <c r="J158" s="26">
        <f>[1]sheet!J173</f>
        <v>0</v>
      </c>
      <c r="K158" s="26">
        <f>[1]sheet!K173</f>
        <v>0</v>
      </c>
      <c r="L158" s="26">
        <f>[1]sheet!L173</f>
        <v>0</v>
      </c>
      <c r="M158" s="26">
        <f>[1]sheet!M173</f>
        <v>0</v>
      </c>
      <c r="N158" s="26">
        <f>[1]sheet!N173</f>
        <v>0</v>
      </c>
      <c r="O158" s="26">
        <f>J158-L158-N158</f>
        <v>0</v>
      </c>
      <c r="P158" s="35">
        <f t="shared" si="43"/>
        <v>0</v>
      </c>
      <c r="Q158" s="35">
        <f t="shared" si="43"/>
        <v>0</v>
      </c>
      <c r="R158" s="35">
        <f t="shared" si="43"/>
        <v>0</v>
      </c>
      <c r="S158" s="35">
        <f t="shared" si="28"/>
        <v>0</v>
      </c>
      <c r="T158" s="26">
        <f>[1]sheet!S173</f>
        <v>0</v>
      </c>
      <c r="U158" s="85">
        <f>[1]sheet!T173</f>
        <v>0</v>
      </c>
    </row>
    <row r="159" spans="1:21">
      <c r="A159" s="84"/>
      <c r="B159" s="4"/>
      <c r="C159" s="57"/>
      <c r="D159" s="133" t="s">
        <v>25</v>
      </c>
      <c r="E159" s="134"/>
      <c r="F159" s="26"/>
      <c r="G159" s="26"/>
      <c r="H159" s="26"/>
      <c r="I159" s="26">
        <f>[1]sheet!I174</f>
        <v>0</v>
      </c>
      <c r="J159" s="26">
        <f>[1]sheet!J174</f>
        <v>1081940</v>
      </c>
      <c r="K159" s="26">
        <f>[1]sheet!K174</f>
        <v>0</v>
      </c>
      <c r="L159" s="26">
        <f>[1]sheet!L174</f>
        <v>1081940</v>
      </c>
      <c r="M159" s="26">
        <f>[1]sheet!M174</f>
        <v>0</v>
      </c>
      <c r="N159" s="26">
        <f>[1]sheet!N174</f>
        <v>0</v>
      </c>
      <c r="O159" s="26">
        <f>J159-L159-N159</f>
        <v>0</v>
      </c>
      <c r="P159" s="35">
        <f t="shared" si="43"/>
        <v>0</v>
      </c>
      <c r="Q159" s="35">
        <f t="shared" si="43"/>
        <v>0</v>
      </c>
      <c r="R159" s="35">
        <f t="shared" si="43"/>
        <v>0</v>
      </c>
      <c r="S159" s="35">
        <f t="shared" si="28"/>
        <v>100</v>
      </c>
      <c r="T159" s="26">
        <f>[1]sheet!S174</f>
        <v>0</v>
      </c>
      <c r="U159" s="85">
        <f>[1]sheet!T174</f>
        <v>0</v>
      </c>
    </row>
    <row r="160" spans="1:21">
      <c r="A160" s="84"/>
      <c r="B160" s="4"/>
      <c r="C160" s="57"/>
      <c r="D160" s="133" t="s">
        <v>26</v>
      </c>
      <c r="E160" s="134"/>
      <c r="F160" s="26"/>
      <c r="G160" s="26"/>
      <c r="H160" s="26"/>
      <c r="I160" s="26">
        <f>[1]sheet!I176</f>
        <v>0</v>
      </c>
      <c r="J160" s="26">
        <f>[1]sheet!J176</f>
        <v>0</v>
      </c>
      <c r="K160" s="26">
        <f>[1]sheet!K176</f>
        <v>0</v>
      </c>
      <c r="L160" s="26">
        <f>[1]sheet!L176</f>
        <v>0</v>
      </c>
      <c r="M160" s="26">
        <f>[1]sheet!M176</f>
        <v>0</v>
      </c>
      <c r="N160" s="26">
        <f>[1]sheet!N176</f>
        <v>0</v>
      </c>
      <c r="O160" s="26">
        <f>J160-L160-N160</f>
        <v>0</v>
      </c>
      <c r="P160" s="35">
        <f t="shared" si="43"/>
        <v>0</v>
      </c>
      <c r="Q160" s="35">
        <f t="shared" si="43"/>
        <v>0</v>
      </c>
      <c r="R160" s="35">
        <f t="shared" si="43"/>
        <v>0</v>
      </c>
      <c r="S160" s="35">
        <f t="shared" si="28"/>
        <v>0</v>
      </c>
      <c r="T160" s="26">
        <f>[1]sheet!S176</f>
        <v>0</v>
      </c>
      <c r="U160" s="85">
        <f>[1]sheet!T176</f>
        <v>0</v>
      </c>
    </row>
    <row r="161" spans="1:21">
      <c r="A161" s="84"/>
      <c r="B161" s="4"/>
      <c r="C161" s="70"/>
      <c r="D161" s="133" t="s">
        <v>79</v>
      </c>
      <c r="E161" s="134"/>
      <c r="F161" s="26"/>
      <c r="G161" s="26"/>
      <c r="H161" s="26"/>
      <c r="I161" s="26"/>
      <c r="J161" s="26"/>
      <c r="K161" s="26"/>
      <c r="L161" s="26"/>
      <c r="M161" s="26"/>
      <c r="N161" s="26"/>
      <c r="O161" s="26">
        <f>J161-L161-N161</f>
        <v>0</v>
      </c>
      <c r="P161" s="35">
        <f t="shared" si="43"/>
        <v>0</v>
      </c>
      <c r="Q161" s="35">
        <f t="shared" si="43"/>
        <v>0</v>
      </c>
      <c r="R161" s="35">
        <f t="shared" si="43"/>
        <v>0</v>
      </c>
      <c r="S161" s="35">
        <f t="shared" si="28"/>
        <v>0</v>
      </c>
      <c r="T161" s="26"/>
      <c r="U161" s="85"/>
    </row>
    <row r="162" spans="1:21">
      <c r="A162" s="84"/>
      <c r="B162" s="4"/>
      <c r="C162" s="106" t="s">
        <v>56</v>
      </c>
      <c r="D162" s="145"/>
      <c r="E162" s="146"/>
      <c r="F162" s="64">
        <v>0</v>
      </c>
      <c r="G162" s="64">
        <v>0</v>
      </c>
      <c r="H162" s="64">
        <v>0</v>
      </c>
      <c r="I162" s="64">
        <f>[1]sheet!I196</f>
        <v>132300</v>
      </c>
      <c r="J162" s="64">
        <f>[1]sheet!J196</f>
        <v>13672030</v>
      </c>
      <c r="K162" s="64">
        <f>[1]sheet!K196</f>
        <v>132300</v>
      </c>
      <c r="L162" s="64">
        <f>[1]sheet!L196</f>
        <v>6041550</v>
      </c>
      <c r="M162" s="64">
        <f>[1]sheet!M196</f>
        <v>0</v>
      </c>
      <c r="N162" s="64">
        <f>[1]sheet!N196</f>
        <v>249000</v>
      </c>
      <c r="O162" s="66">
        <f>J162-L162-N162</f>
        <v>7381480</v>
      </c>
      <c r="P162" s="37">
        <f t="shared" si="43"/>
        <v>0</v>
      </c>
      <c r="Q162" s="37">
        <f t="shared" si="43"/>
        <v>0</v>
      </c>
      <c r="R162" s="37">
        <f t="shared" si="43"/>
        <v>0</v>
      </c>
      <c r="S162" s="37">
        <f t="shared" si="28"/>
        <v>44.189121878755387</v>
      </c>
      <c r="T162" s="64">
        <f>[1]sheet!S196</f>
        <v>0</v>
      </c>
      <c r="U162" s="86">
        <f>[1]sheet!T196</f>
        <v>0</v>
      </c>
    </row>
    <row r="163" spans="1:21">
      <c r="A163" s="84"/>
      <c r="B163" s="4"/>
      <c r="C163" s="105" t="s">
        <v>57</v>
      </c>
      <c r="D163" s="140" t="s">
        <v>23</v>
      </c>
      <c r="E163" s="141"/>
      <c r="F163" s="59">
        <f t="shared" ref="F163:O163" si="53">SUM(F164:F167)</f>
        <v>0</v>
      </c>
      <c r="G163" s="59">
        <f t="shared" si="53"/>
        <v>0</v>
      </c>
      <c r="H163" s="59">
        <f t="shared" si="53"/>
        <v>0</v>
      </c>
      <c r="I163" s="59">
        <f t="shared" si="53"/>
        <v>1600000</v>
      </c>
      <c r="J163" s="59">
        <f>SUM(J164:J167)</f>
        <v>17037150</v>
      </c>
      <c r="K163" s="59">
        <f t="shared" si="53"/>
        <v>1600000</v>
      </c>
      <c r="L163" s="59">
        <f t="shared" si="53"/>
        <v>10118230</v>
      </c>
      <c r="M163" s="59">
        <f t="shared" si="53"/>
        <v>0</v>
      </c>
      <c r="N163" s="59">
        <f t="shared" si="53"/>
        <v>0</v>
      </c>
      <c r="O163" s="59">
        <f t="shared" si="53"/>
        <v>6918920</v>
      </c>
      <c r="P163" s="60">
        <f t="shared" si="43"/>
        <v>0</v>
      </c>
      <c r="Q163" s="60">
        <f t="shared" si="43"/>
        <v>0</v>
      </c>
      <c r="R163" s="60">
        <f t="shared" si="43"/>
        <v>0</v>
      </c>
      <c r="S163" s="60">
        <f t="shared" si="28"/>
        <v>59.389217093234492</v>
      </c>
      <c r="T163" s="59">
        <f>SUM(T164:T167)</f>
        <v>0</v>
      </c>
      <c r="U163" s="83">
        <f>SUM(U164:U167)</f>
        <v>0</v>
      </c>
    </row>
    <row r="164" spans="1:21">
      <c r="A164" s="84"/>
      <c r="B164" s="4"/>
      <c r="C164" s="57"/>
      <c r="D164" s="131" t="s">
        <v>58</v>
      </c>
      <c r="E164" s="132"/>
      <c r="F164" s="26"/>
      <c r="G164" s="26"/>
      <c r="H164" s="26"/>
      <c r="I164" s="26">
        <f>[1]sheet!I182</f>
        <v>1600000</v>
      </c>
      <c r="J164" s="26">
        <f>[1]sheet!J182</f>
        <v>9314660</v>
      </c>
      <c r="K164" s="26">
        <f>[1]sheet!K182</f>
        <v>1600000</v>
      </c>
      <c r="L164" s="26">
        <f>[1]sheet!L182</f>
        <v>9516550</v>
      </c>
      <c r="M164" s="26">
        <f>[1]sheet!M182</f>
        <v>0</v>
      </c>
      <c r="N164" s="26">
        <f>[1]sheet!N182</f>
        <v>0</v>
      </c>
      <c r="O164" s="26">
        <f>J164-L164-N164</f>
        <v>-201890</v>
      </c>
      <c r="P164" s="35">
        <f t="shared" si="43"/>
        <v>0</v>
      </c>
      <c r="Q164" s="35">
        <f t="shared" si="43"/>
        <v>0</v>
      </c>
      <c r="R164" s="35">
        <f t="shared" si="43"/>
        <v>0</v>
      </c>
      <c r="S164" s="35">
        <f t="shared" si="28"/>
        <v>102.1674435781875</v>
      </c>
      <c r="T164" s="26">
        <f>[1]sheet!S182</f>
        <v>0</v>
      </c>
      <c r="U164" s="85">
        <f>[1]sheet!T182</f>
        <v>0</v>
      </c>
    </row>
    <row r="165" spans="1:21" ht="14.25" customHeight="1">
      <c r="A165" s="84"/>
      <c r="B165" s="4"/>
      <c r="C165" s="57"/>
      <c r="D165" s="133" t="s">
        <v>59</v>
      </c>
      <c r="E165" s="134"/>
      <c r="F165" s="26"/>
      <c r="G165" s="26"/>
      <c r="H165" s="26"/>
      <c r="I165" s="26">
        <f>[1]sheet!I183</f>
        <v>0</v>
      </c>
      <c r="J165" s="26">
        <f>[1]sheet!J183</f>
        <v>7722490</v>
      </c>
      <c r="K165" s="26">
        <f>[1]sheet!K183</f>
        <v>0</v>
      </c>
      <c r="L165" s="26">
        <f>[1]sheet!L183</f>
        <v>601680</v>
      </c>
      <c r="M165" s="26">
        <f>[1]sheet!M183</f>
        <v>0</v>
      </c>
      <c r="N165" s="26">
        <f>[1]sheet!N183</f>
        <v>0</v>
      </c>
      <c r="O165" s="26">
        <f>J165-L165-N165</f>
        <v>7120810</v>
      </c>
      <c r="P165" s="35">
        <f t="shared" si="43"/>
        <v>0</v>
      </c>
      <c r="Q165" s="35">
        <f t="shared" si="43"/>
        <v>0</v>
      </c>
      <c r="R165" s="35">
        <f t="shared" si="43"/>
        <v>0</v>
      </c>
      <c r="S165" s="35">
        <f t="shared" ref="S165:S192" si="54">IF(J165=0,0,+$L165/J165)*100</f>
        <v>7.7912693962698567</v>
      </c>
      <c r="T165" s="26">
        <f>[1]sheet!S183</f>
        <v>0</v>
      </c>
      <c r="U165" s="85">
        <f>[1]sheet!T183</f>
        <v>0</v>
      </c>
    </row>
    <row r="166" spans="1:21">
      <c r="A166" s="84"/>
      <c r="B166" s="4"/>
      <c r="C166" s="57"/>
      <c r="D166" s="133" t="s">
        <v>60</v>
      </c>
      <c r="E166" s="134"/>
      <c r="F166" s="26"/>
      <c r="G166" s="26"/>
      <c r="H166" s="26"/>
      <c r="I166" s="26">
        <f>[1]sheet!I184</f>
        <v>0</v>
      </c>
      <c r="J166" s="26">
        <f>[1]sheet!J184</f>
        <v>0</v>
      </c>
      <c r="K166" s="26">
        <f>[1]sheet!K184</f>
        <v>0</v>
      </c>
      <c r="L166" s="26">
        <f>[1]sheet!L184</f>
        <v>0</v>
      </c>
      <c r="M166" s="26">
        <f>[1]sheet!M184</f>
        <v>0</v>
      </c>
      <c r="N166" s="26">
        <f>[1]sheet!N184</f>
        <v>0</v>
      </c>
      <c r="O166" s="26">
        <f>J166-L166-N166</f>
        <v>0</v>
      </c>
      <c r="P166" s="35">
        <f t="shared" si="43"/>
        <v>0</v>
      </c>
      <c r="Q166" s="35">
        <f t="shared" si="43"/>
        <v>0</v>
      </c>
      <c r="R166" s="35">
        <f t="shared" si="43"/>
        <v>0</v>
      </c>
      <c r="S166" s="35">
        <f t="shared" si="54"/>
        <v>0</v>
      </c>
      <c r="T166" s="26">
        <f>[1]sheet!S184</f>
        <v>0</v>
      </c>
      <c r="U166" s="85">
        <f>[1]sheet!T184</f>
        <v>0</v>
      </c>
    </row>
    <row r="167" spans="1:21">
      <c r="A167" s="84"/>
      <c r="B167" s="4"/>
      <c r="C167" s="70"/>
      <c r="D167" s="133" t="s">
        <v>61</v>
      </c>
      <c r="E167" s="134"/>
      <c r="F167" s="26"/>
      <c r="G167" s="26"/>
      <c r="H167" s="26"/>
      <c r="I167" s="26">
        <f>[1]sheet!I186</f>
        <v>0</v>
      </c>
      <c r="J167" s="26">
        <f>[1]sheet!J186</f>
        <v>0</v>
      </c>
      <c r="K167" s="26">
        <f>[1]sheet!K186</f>
        <v>0</v>
      </c>
      <c r="L167" s="26">
        <f>[1]sheet!L186</f>
        <v>0</v>
      </c>
      <c r="M167" s="26">
        <f>[1]sheet!M186</f>
        <v>0</v>
      </c>
      <c r="N167" s="26">
        <f>[1]sheet!N186</f>
        <v>0</v>
      </c>
      <c r="O167" s="26">
        <f>J167-L167-N167</f>
        <v>0</v>
      </c>
      <c r="P167" s="35">
        <f t="shared" si="43"/>
        <v>0</v>
      </c>
      <c r="Q167" s="35">
        <f t="shared" si="43"/>
        <v>0</v>
      </c>
      <c r="R167" s="35">
        <f t="shared" si="43"/>
        <v>0</v>
      </c>
      <c r="S167" s="35">
        <f t="shared" si="54"/>
        <v>0</v>
      </c>
      <c r="T167" s="26">
        <f>[1]sheet!S186</f>
        <v>0</v>
      </c>
      <c r="U167" s="85">
        <f>[1]sheet!T186</f>
        <v>0</v>
      </c>
    </row>
    <row r="168" spans="1:21">
      <c r="A168" s="84"/>
      <c r="B168" s="4"/>
      <c r="C168" s="105" t="s">
        <v>92</v>
      </c>
      <c r="D168" s="153" t="s">
        <v>23</v>
      </c>
      <c r="E168" s="154"/>
      <c r="F168" s="69">
        <f>SUM(F169,F173)</f>
        <v>0</v>
      </c>
      <c r="G168" s="69">
        <f t="shared" ref="G168:O168" si="55">SUM(G169,G173)</f>
        <v>0</v>
      </c>
      <c r="H168" s="69">
        <f t="shared" si="55"/>
        <v>0</v>
      </c>
      <c r="I168" s="69">
        <f>SUM(I169,I173)</f>
        <v>79990</v>
      </c>
      <c r="J168" s="69">
        <f>SUM(J169,J173)</f>
        <v>86795700</v>
      </c>
      <c r="K168" s="69">
        <f t="shared" si="55"/>
        <v>4720</v>
      </c>
      <c r="L168" s="69">
        <f t="shared" si="55"/>
        <v>3324530</v>
      </c>
      <c r="M168" s="69">
        <f t="shared" si="55"/>
        <v>0</v>
      </c>
      <c r="N168" s="69">
        <f t="shared" si="55"/>
        <v>10118660</v>
      </c>
      <c r="O168" s="69">
        <f t="shared" si="55"/>
        <v>73352510</v>
      </c>
      <c r="P168" s="68">
        <f t="shared" si="43"/>
        <v>0</v>
      </c>
      <c r="Q168" s="68">
        <f t="shared" si="43"/>
        <v>0</v>
      </c>
      <c r="R168" s="68">
        <f t="shared" si="43"/>
        <v>0</v>
      </c>
      <c r="S168" s="68">
        <f t="shared" si="54"/>
        <v>3.8302934361955718</v>
      </c>
      <c r="T168" s="69">
        <f>SUM(T169,T173)</f>
        <v>0</v>
      </c>
      <c r="U168" s="90">
        <f>SUM(U169,U173)</f>
        <v>0</v>
      </c>
    </row>
    <row r="169" spans="1:21">
      <c r="A169" s="84"/>
      <c r="B169" s="4"/>
      <c r="C169" s="58"/>
      <c r="D169" s="155" t="s">
        <v>81</v>
      </c>
      <c r="E169" s="108" t="s">
        <v>80</v>
      </c>
      <c r="F169" s="28">
        <f>SUM(F170:F172)</f>
        <v>0</v>
      </c>
      <c r="G169" s="28">
        <f t="shared" ref="G169:O169" si="56">SUM(G170:G172)</f>
        <v>0</v>
      </c>
      <c r="H169" s="28">
        <f t="shared" si="56"/>
        <v>0</v>
      </c>
      <c r="I169" s="28">
        <f>SUM(I170:I172)</f>
        <v>4720</v>
      </c>
      <c r="J169" s="28">
        <f t="shared" si="56"/>
        <v>2424490</v>
      </c>
      <c r="K169" s="28">
        <f t="shared" si="56"/>
        <v>4720</v>
      </c>
      <c r="L169" s="28">
        <f t="shared" si="56"/>
        <v>527970</v>
      </c>
      <c r="M169" s="28">
        <f t="shared" si="56"/>
        <v>0</v>
      </c>
      <c r="N169" s="28">
        <f t="shared" si="56"/>
        <v>339900</v>
      </c>
      <c r="O169" s="28">
        <f t="shared" si="56"/>
        <v>1556620</v>
      </c>
      <c r="P169" s="40">
        <f t="shared" si="43"/>
        <v>0</v>
      </c>
      <c r="Q169" s="40">
        <f t="shared" si="43"/>
        <v>0</v>
      </c>
      <c r="R169" s="40">
        <f t="shared" si="43"/>
        <v>0</v>
      </c>
      <c r="S169" s="40">
        <f t="shared" si="54"/>
        <v>21.776538570998436</v>
      </c>
      <c r="T169" s="28">
        <f>SUM(T170:T172)</f>
        <v>0</v>
      </c>
      <c r="U169" s="88">
        <f>SUM(U170:U172)</f>
        <v>0</v>
      </c>
    </row>
    <row r="170" spans="1:21">
      <c r="A170" s="84"/>
      <c r="B170" s="4"/>
      <c r="C170" s="57"/>
      <c r="D170" s="156"/>
      <c r="E170" s="103" t="s">
        <v>93</v>
      </c>
      <c r="F170" s="26"/>
      <c r="G170" s="26"/>
      <c r="H170" s="26"/>
      <c r="I170" s="26">
        <f>[1]sheet!I187</f>
        <v>4720</v>
      </c>
      <c r="J170" s="26">
        <f>[1]sheet!J187</f>
        <v>701940</v>
      </c>
      <c r="K170" s="26">
        <f>[1]sheet!K187</f>
        <v>4720</v>
      </c>
      <c r="L170" s="26">
        <f>[1]sheet!L187</f>
        <v>457030</v>
      </c>
      <c r="M170" s="26">
        <f>[1]sheet!M187</f>
        <v>0</v>
      </c>
      <c r="N170" s="26">
        <f>[1]sheet!N187</f>
        <v>30900</v>
      </c>
      <c r="O170" s="26">
        <f>J170-L170-N170</f>
        <v>214010</v>
      </c>
      <c r="P170" s="35">
        <f t="shared" si="43"/>
        <v>0</v>
      </c>
      <c r="Q170" s="35">
        <f t="shared" si="43"/>
        <v>0</v>
      </c>
      <c r="R170" s="35">
        <f t="shared" si="43"/>
        <v>0</v>
      </c>
      <c r="S170" s="35">
        <f t="shared" si="54"/>
        <v>65.10955352309314</v>
      </c>
      <c r="T170" s="26">
        <f>[1]sheet!S187</f>
        <v>0</v>
      </c>
      <c r="U170" s="85">
        <f>[1]sheet!T187</f>
        <v>0</v>
      </c>
    </row>
    <row r="171" spans="1:21">
      <c r="A171" s="84"/>
      <c r="B171" s="4"/>
      <c r="C171" s="57"/>
      <c r="D171" s="156"/>
      <c r="E171" s="103" t="s">
        <v>83</v>
      </c>
      <c r="F171" s="26"/>
      <c r="G171" s="26"/>
      <c r="H171" s="26"/>
      <c r="I171" s="26">
        <f>[1]sheet!I188</f>
        <v>0</v>
      </c>
      <c r="J171" s="26">
        <f>[1]sheet!J188</f>
        <v>237380</v>
      </c>
      <c r="K171" s="26">
        <f>[1]sheet!K188</f>
        <v>0</v>
      </c>
      <c r="L171" s="26">
        <f>[1]sheet!L188</f>
        <v>5630</v>
      </c>
      <c r="M171" s="26">
        <f>[1]sheet!M188</f>
        <v>0</v>
      </c>
      <c r="N171" s="26">
        <f>[1]sheet!N188</f>
        <v>0</v>
      </c>
      <c r="O171" s="26">
        <f>J171-L171-N171</f>
        <v>231750</v>
      </c>
      <c r="P171" s="35">
        <f t="shared" si="43"/>
        <v>0</v>
      </c>
      <c r="Q171" s="35">
        <f t="shared" si="43"/>
        <v>0</v>
      </c>
      <c r="R171" s="35">
        <f t="shared" si="43"/>
        <v>0</v>
      </c>
      <c r="S171" s="35">
        <f t="shared" si="54"/>
        <v>2.3717246608812874</v>
      </c>
      <c r="T171" s="26">
        <f>[1]sheet!S188</f>
        <v>0</v>
      </c>
      <c r="U171" s="85">
        <f>[1]sheet!T188</f>
        <v>0</v>
      </c>
    </row>
    <row r="172" spans="1:21">
      <c r="A172" s="84"/>
      <c r="B172" s="4"/>
      <c r="C172" s="57"/>
      <c r="D172" s="156"/>
      <c r="E172" s="103" t="s">
        <v>84</v>
      </c>
      <c r="F172" s="26"/>
      <c r="G172" s="26"/>
      <c r="H172" s="26"/>
      <c r="I172" s="26">
        <f>[1]sheet!I189</f>
        <v>0</v>
      </c>
      <c r="J172" s="26">
        <f>[1]sheet!J189</f>
        <v>1485170</v>
      </c>
      <c r="K172" s="26">
        <f>[1]sheet!K189</f>
        <v>0</v>
      </c>
      <c r="L172" s="26">
        <f>[1]sheet!L189</f>
        <v>65310</v>
      </c>
      <c r="M172" s="26">
        <f>[1]sheet!M189</f>
        <v>0</v>
      </c>
      <c r="N172" s="26">
        <f>[1]sheet!N189</f>
        <v>309000</v>
      </c>
      <c r="O172" s="26">
        <f>J172-L172-N172</f>
        <v>1110860</v>
      </c>
      <c r="P172" s="35">
        <f t="shared" si="43"/>
        <v>0</v>
      </c>
      <c r="Q172" s="35">
        <f t="shared" si="43"/>
        <v>0</v>
      </c>
      <c r="R172" s="35">
        <f t="shared" si="43"/>
        <v>0</v>
      </c>
      <c r="S172" s="35">
        <f t="shared" si="54"/>
        <v>4.3974763831749897</v>
      </c>
      <c r="T172" s="26">
        <f>[1]sheet!S189</f>
        <v>0</v>
      </c>
      <c r="U172" s="85">
        <f>[1]sheet!T189</f>
        <v>0</v>
      </c>
    </row>
    <row r="173" spans="1:21">
      <c r="A173" s="84"/>
      <c r="B173" s="4"/>
      <c r="C173" s="70"/>
      <c r="D173" s="157" t="s">
        <v>110</v>
      </c>
      <c r="E173" s="158"/>
      <c r="F173" s="32"/>
      <c r="G173" s="32"/>
      <c r="H173" s="32"/>
      <c r="I173" s="32">
        <f>[1]sheet!I203</f>
        <v>75270</v>
      </c>
      <c r="J173" s="32">
        <f>[1]sheet!J203</f>
        <v>84371210</v>
      </c>
      <c r="K173" s="32">
        <f>[1]sheet!K203</f>
        <v>0</v>
      </c>
      <c r="L173" s="32">
        <f>[1]sheet!L203</f>
        <v>2796560</v>
      </c>
      <c r="M173" s="32">
        <f>[1]sheet!M203</f>
        <v>0</v>
      </c>
      <c r="N173" s="32">
        <f>[1]sheet!N203</f>
        <v>9778760</v>
      </c>
      <c r="O173" s="32">
        <f>J173-L173-N173</f>
        <v>71795890</v>
      </c>
      <c r="P173" s="39">
        <f t="shared" si="43"/>
        <v>0</v>
      </c>
      <c r="Q173" s="39">
        <f t="shared" si="43"/>
        <v>0</v>
      </c>
      <c r="R173" s="39">
        <f t="shared" si="43"/>
        <v>0</v>
      </c>
      <c r="S173" s="39">
        <f t="shared" si="54"/>
        <v>3.3145903679703062</v>
      </c>
      <c r="T173" s="32">
        <f>[1]sheet!S203</f>
        <v>0</v>
      </c>
      <c r="U173" s="91">
        <f>[1]sheet!T203</f>
        <v>0</v>
      </c>
    </row>
    <row r="174" spans="1:21">
      <c r="A174" s="84"/>
      <c r="B174" s="4"/>
      <c r="C174" s="106" t="s">
        <v>95</v>
      </c>
      <c r="D174" s="151" t="s">
        <v>35</v>
      </c>
      <c r="E174" s="152"/>
      <c r="F174" s="66"/>
      <c r="G174" s="66"/>
      <c r="H174" s="66"/>
      <c r="I174" s="32">
        <f>[1]sheet!I204</f>
        <v>0</v>
      </c>
      <c r="J174" s="32">
        <f>[1]sheet!J204</f>
        <v>0</v>
      </c>
      <c r="K174" s="32">
        <f>[1]sheet!K204</f>
        <v>0</v>
      </c>
      <c r="L174" s="32">
        <f>[1]sheet!L204</f>
        <v>0</v>
      </c>
      <c r="M174" s="32">
        <f>[1]sheet!M204</f>
        <v>0</v>
      </c>
      <c r="N174" s="32">
        <f>[1]sheet!N204</f>
        <v>0</v>
      </c>
      <c r="O174" s="32">
        <f>J174-L174-N174</f>
        <v>0</v>
      </c>
      <c r="P174" s="37">
        <f t="shared" si="43"/>
        <v>0</v>
      </c>
      <c r="Q174" s="37">
        <f t="shared" si="43"/>
        <v>0</v>
      </c>
      <c r="R174" s="37">
        <f t="shared" si="43"/>
        <v>0</v>
      </c>
      <c r="S174" s="37">
        <f t="shared" si="54"/>
        <v>0</v>
      </c>
      <c r="T174" s="32">
        <f>[1]sheet!S204</f>
        <v>0</v>
      </c>
      <c r="U174" s="91">
        <f>[1]sheet!T204</f>
        <v>0</v>
      </c>
    </row>
    <row r="175" spans="1:21">
      <c r="A175" s="84"/>
      <c r="B175" s="4"/>
      <c r="C175" s="107" t="s">
        <v>62</v>
      </c>
      <c r="D175" s="135" t="s">
        <v>23</v>
      </c>
      <c r="E175" s="136"/>
      <c r="F175" s="64">
        <f>SUM(F176:F181)</f>
        <v>0</v>
      </c>
      <c r="G175" s="64">
        <f t="shared" ref="G175:O175" si="57">SUM(G176:G181)</f>
        <v>0</v>
      </c>
      <c r="H175" s="64">
        <f t="shared" si="57"/>
        <v>0</v>
      </c>
      <c r="I175" s="64">
        <f t="shared" si="57"/>
        <v>131110</v>
      </c>
      <c r="J175" s="64">
        <f t="shared" si="57"/>
        <v>177048160</v>
      </c>
      <c r="K175" s="64">
        <f t="shared" si="57"/>
        <v>222780</v>
      </c>
      <c r="L175" s="64">
        <f t="shared" si="57"/>
        <v>4666460</v>
      </c>
      <c r="M175" s="64">
        <f t="shared" si="57"/>
        <v>26868790</v>
      </c>
      <c r="N175" s="64">
        <f t="shared" si="57"/>
        <v>95202660</v>
      </c>
      <c r="O175" s="64">
        <f t="shared" si="57"/>
        <v>77179040</v>
      </c>
      <c r="P175" s="65">
        <f t="shared" si="43"/>
        <v>0</v>
      </c>
      <c r="Q175" s="65">
        <f t="shared" si="43"/>
        <v>0</v>
      </c>
      <c r="R175" s="65">
        <f t="shared" si="43"/>
        <v>0</v>
      </c>
      <c r="S175" s="65">
        <f t="shared" si="54"/>
        <v>2.6357009301875829</v>
      </c>
      <c r="T175" s="64">
        <f>SUM(T176:T181)</f>
        <v>0</v>
      </c>
      <c r="U175" s="86">
        <f>SUM(U176:U181)</f>
        <v>705840</v>
      </c>
    </row>
    <row r="176" spans="1:21">
      <c r="A176" s="84"/>
      <c r="B176" s="4"/>
      <c r="C176" s="57"/>
      <c r="D176" s="131" t="s">
        <v>42</v>
      </c>
      <c r="E176" s="132"/>
      <c r="F176" s="26"/>
      <c r="G176" s="26"/>
      <c r="H176" s="26"/>
      <c r="I176" s="26">
        <f>[1]sheet!I207</f>
        <v>0</v>
      </c>
      <c r="J176" s="26">
        <f>[1]sheet!J207</f>
        <v>58159770</v>
      </c>
      <c r="K176" s="26">
        <f>[1]sheet!K207</f>
        <v>82960</v>
      </c>
      <c r="L176" s="26">
        <f>[1]sheet!L207</f>
        <v>2300690</v>
      </c>
      <c r="M176" s="26">
        <f>[1]sheet!M207</f>
        <v>3112860</v>
      </c>
      <c r="N176" s="26">
        <f>[1]sheet!N207</f>
        <v>37167080</v>
      </c>
      <c r="O176" s="26">
        <f t="shared" ref="O176:O181" si="58">J176-L176-N176</f>
        <v>18692000</v>
      </c>
      <c r="P176" s="35">
        <f t="shared" si="43"/>
        <v>0</v>
      </c>
      <c r="Q176" s="35">
        <f t="shared" si="43"/>
        <v>0</v>
      </c>
      <c r="R176" s="35">
        <f t="shared" si="43"/>
        <v>0</v>
      </c>
      <c r="S176" s="35">
        <f t="shared" si="54"/>
        <v>3.9558100040629456</v>
      </c>
      <c r="T176" s="26">
        <f>[1]sheet!S207</f>
        <v>0</v>
      </c>
      <c r="U176" s="85">
        <f>[1]sheet!T207</f>
        <v>0</v>
      </c>
    </row>
    <row r="177" spans="1:21">
      <c r="A177" s="84"/>
      <c r="B177" s="4"/>
      <c r="C177" s="57"/>
      <c r="D177" s="133" t="s">
        <v>43</v>
      </c>
      <c r="E177" s="134"/>
      <c r="F177" s="26"/>
      <c r="G177" s="26"/>
      <c r="H177" s="26"/>
      <c r="I177" s="26">
        <f>[1]sheet!I211</f>
        <v>131110</v>
      </c>
      <c r="J177" s="26">
        <f>[1]sheet!J211</f>
        <v>10519120</v>
      </c>
      <c r="K177" s="26">
        <f>[1]sheet!K211</f>
        <v>139820</v>
      </c>
      <c r="L177" s="26">
        <f>[1]sheet!L211</f>
        <v>1087840</v>
      </c>
      <c r="M177" s="26">
        <f>[1]sheet!M211</f>
        <v>0</v>
      </c>
      <c r="N177" s="26">
        <f>[1]sheet!N211</f>
        <v>61470</v>
      </c>
      <c r="O177" s="26">
        <f t="shared" si="58"/>
        <v>9369810</v>
      </c>
      <c r="P177" s="35">
        <f t="shared" si="43"/>
        <v>0</v>
      </c>
      <c r="Q177" s="35">
        <f t="shared" si="43"/>
        <v>0</v>
      </c>
      <c r="R177" s="35">
        <f t="shared" si="43"/>
        <v>0</v>
      </c>
      <c r="S177" s="35">
        <f t="shared" si="54"/>
        <v>10.341549483226734</v>
      </c>
      <c r="T177" s="26">
        <f>[1]sheet!S211</f>
        <v>0</v>
      </c>
      <c r="U177" s="85">
        <f>[1]sheet!T211</f>
        <v>0</v>
      </c>
    </row>
    <row r="178" spans="1:21">
      <c r="A178" s="84"/>
      <c r="B178" s="4"/>
      <c r="C178" s="57"/>
      <c r="D178" s="133" t="s">
        <v>44</v>
      </c>
      <c r="E178" s="134"/>
      <c r="F178" s="26"/>
      <c r="G178" s="26"/>
      <c r="H178" s="26"/>
      <c r="I178" s="26">
        <f>[1]sheet!I210</f>
        <v>0</v>
      </c>
      <c r="J178" s="26">
        <f>[1]sheet!J210</f>
        <v>108369270</v>
      </c>
      <c r="K178" s="26">
        <f>[1]sheet!K210</f>
        <v>0</v>
      </c>
      <c r="L178" s="26">
        <f>[1]sheet!L210</f>
        <v>1277930</v>
      </c>
      <c r="M178" s="26">
        <f>[1]sheet!M210</f>
        <v>23755930</v>
      </c>
      <c r="N178" s="26">
        <f>[1]sheet!N210</f>
        <v>57974110</v>
      </c>
      <c r="O178" s="26">
        <f t="shared" si="58"/>
        <v>49117230</v>
      </c>
      <c r="P178" s="35">
        <f t="shared" si="43"/>
        <v>0</v>
      </c>
      <c r="Q178" s="35">
        <f t="shared" si="43"/>
        <v>0</v>
      </c>
      <c r="R178" s="35">
        <f t="shared" si="43"/>
        <v>0</v>
      </c>
      <c r="S178" s="35">
        <f t="shared" si="54"/>
        <v>1.1792365123433977</v>
      </c>
      <c r="T178" s="26">
        <f>[1]sheet!S210</f>
        <v>0</v>
      </c>
      <c r="U178" s="85">
        <f>[1]sheet!T210</f>
        <v>705840</v>
      </c>
    </row>
    <row r="179" spans="1:21">
      <c r="A179" s="84"/>
      <c r="B179" s="4"/>
      <c r="C179" s="57"/>
      <c r="D179" s="133" t="s">
        <v>45</v>
      </c>
      <c r="E179" s="134"/>
      <c r="F179" s="26"/>
      <c r="G179" s="26"/>
      <c r="H179" s="26"/>
      <c r="I179" s="26">
        <f>[1]sheet!I208</f>
        <v>0</v>
      </c>
      <c r="J179" s="26">
        <f>[1]sheet!J208</f>
        <v>0</v>
      </c>
      <c r="K179" s="26">
        <f>[1]sheet!K208</f>
        <v>0</v>
      </c>
      <c r="L179" s="26">
        <f>[1]sheet!L208</f>
        <v>0</v>
      </c>
      <c r="M179" s="26">
        <f>[1]sheet!M208</f>
        <v>0</v>
      </c>
      <c r="N179" s="26">
        <f>[1]sheet!N208</f>
        <v>0</v>
      </c>
      <c r="O179" s="26">
        <f t="shared" si="58"/>
        <v>0</v>
      </c>
      <c r="P179" s="35">
        <f t="shared" si="43"/>
        <v>0</v>
      </c>
      <c r="Q179" s="35">
        <f t="shared" si="43"/>
        <v>0</v>
      </c>
      <c r="R179" s="35">
        <f t="shared" si="43"/>
        <v>0</v>
      </c>
      <c r="S179" s="35">
        <f t="shared" si="54"/>
        <v>0</v>
      </c>
      <c r="T179" s="26">
        <f>[1]sheet!S208</f>
        <v>0</v>
      </c>
      <c r="U179" s="85">
        <f>[1]sheet!T208</f>
        <v>0</v>
      </c>
    </row>
    <row r="180" spans="1:21">
      <c r="A180" s="84"/>
      <c r="B180" s="4"/>
      <c r="C180" s="57"/>
      <c r="D180" s="133" t="s">
        <v>46</v>
      </c>
      <c r="E180" s="134"/>
      <c r="F180" s="26"/>
      <c r="G180" s="26"/>
      <c r="H180" s="26"/>
      <c r="I180" s="26">
        <f>[1]sheet!I209</f>
        <v>0</v>
      </c>
      <c r="J180" s="26">
        <f>[1]sheet!J209</f>
        <v>0</v>
      </c>
      <c r="K180" s="26">
        <f>[1]sheet!K209</f>
        <v>0</v>
      </c>
      <c r="L180" s="26">
        <f>[1]sheet!L209</f>
        <v>0</v>
      </c>
      <c r="M180" s="26">
        <f>[1]sheet!M209</f>
        <v>0</v>
      </c>
      <c r="N180" s="26">
        <f>[1]sheet!N209</f>
        <v>0</v>
      </c>
      <c r="O180" s="26">
        <f t="shared" si="58"/>
        <v>0</v>
      </c>
      <c r="P180" s="35">
        <f t="shared" si="43"/>
        <v>0</v>
      </c>
      <c r="Q180" s="35">
        <f t="shared" si="43"/>
        <v>0</v>
      </c>
      <c r="R180" s="35">
        <f t="shared" si="43"/>
        <v>0</v>
      </c>
      <c r="S180" s="35">
        <f t="shared" si="54"/>
        <v>0</v>
      </c>
      <c r="T180" s="26">
        <f>[1]sheet!S209</f>
        <v>0</v>
      </c>
      <c r="U180" s="85">
        <f>[1]sheet!T209</f>
        <v>0</v>
      </c>
    </row>
    <row r="181" spans="1:21">
      <c r="A181" s="84"/>
      <c r="B181" s="4"/>
      <c r="C181" s="70"/>
      <c r="D181" s="133" t="s">
        <v>27</v>
      </c>
      <c r="E181" s="134"/>
      <c r="F181" s="26"/>
      <c r="G181" s="26"/>
      <c r="H181" s="26"/>
      <c r="I181" s="26">
        <f>[1]sheet!I212</f>
        <v>0</v>
      </c>
      <c r="J181" s="26">
        <f>[1]sheet!J212</f>
        <v>0</v>
      </c>
      <c r="K181" s="26">
        <f>[1]sheet!K212</f>
        <v>0</v>
      </c>
      <c r="L181" s="26">
        <f>[1]sheet!L212</f>
        <v>0</v>
      </c>
      <c r="M181" s="26">
        <f>[1]sheet!M212</f>
        <v>0</v>
      </c>
      <c r="N181" s="26">
        <f>[1]sheet!N212</f>
        <v>0</v>
      </c>
      <c r="O181" s="26">
        <f t="shared" si="58"/>
        <v>0</v>
      </c>
      <c r="P181" s="35">
        <f t="shared" si="43"/>
        <v>0</v>
      </c>
      <c r="Q181" s="35">
        <f t="shared" si="43"/>
        <v>0</v>
      </c>
      <c r="R181" s="35">
        <f t="shared" si="43"/>
        <v>0</v>
      </c>
      <c r="S181" s="35">
        <f t="shared" si="54"/>
        <v>0</v>
      </c>
      <c r="T181" s="26">
        <f>[1]sheet!S212</f>
        <v>0</v>
      </c>
      <c r="U181" s="85">
        <f>[1]sheet!T212</f>
        <v>0</v>
      </c>
    </row>
    <row r="182" spans="1:21">
      <c r="A182" s="84"/>
      <c r="B182" s="4"/>
      <c r="C182" s="105" t="s">
        <v>90</v>
      </c>
      <c r="D182" s="159" t="s">
        <v>23</v>
      </c>
      <c r="E182" s="159"/>
      <c r="F182" s="59">
        <f>SUM(F183:F184)</f>
        <v>0</v>
      </c>
      <c r="G182" s="59">
        <f t="shared" ref="G182:O182" si="59">SUM(G183:G184)</f>
        <v>0</v>
      </c>
      <c r="H182" s="59">
        <f t="shared" si="59"/>
        <v>0</v>
      </c>
      <c r="I182" s="59">
        <f t="shared" si="59"/>
        <v>0</v>
      </c>
      <c r="J182" s="59">
        <f t="shared" si="59"/>
        <v>0</v>
      </c>
      <c r="K182" s="59">
        <f t="shared" si="59"/>
        <v>0</v>
      </c>
      <c r="L182" s="59">
        <f t="shared" si="59"/>
        <v>0</v>
      </c>
      <c r="M182" s="59">
        <f t="shared" si="59"/>
        <v>0</v>
      </c>
      <c r="N182" s="59">
        <f t="shared" si="59"/>
        <v>0</v>
      </c>
      <c r="O182" s="59">
        <f t="shared" si="59"/>
        <v>0</v>
      </c>
      <c r="P182" s="60">
        <f t="shared" si="43"/>
        <v>0</v>
      </c>
      <c r="Q182" s="60">
        <f t="shared" si="43"/>
        <v>0</v>
      </c>
      <c r="R182" s="60">
        <f t="shared" si="43"/>
        <v>0</v>
      </c>
      <c r="S182" s="60">
        <f t="shared" si="54"/>
        <v>0</v>
      </c>
      <c r="T182" s="59">
        <f>SUM(T183:T184)</f>
        <v>0</v>
      </c>
      <c r="U182" s="83">
        <f>SUM(U183:U184)</f>
        <v>0</v>
      </c>
    </row>
    <row r="183" spans="1:21">
      <c r="A183" s="84"/>
      <c r="B183" s="4"/>
      <c r="C183" s="57"/>
      <c r="D183" s="155" t="s">
        <v>91</v>
      </c>
      <c r="E183" s="155"/>
      <c r="F183" s="26"/>
      <c r="G183" s="26"/>
      <c r="H183" s="26"/>
      <c r="I183" s="26"/>
      <c r="J183" s="26"/>
      <c r="K183" s="26"/>
      <c r="L183" s="26"/>
      <c r="M183" s="26"/>
      <c r="N183" s="26"/>
      <c r="O183" s="26">
        <f>J183-L183-N183</f>
        <v>0</v>
      </c>
      <c r="P183" s="35">
        <f t="shared" si="43"/>
        <v>0</v>
      </c>
      <c r="Q183" s="35">
        <f t="shared" si="43"/>
        <v>0</v>
      </c>
      <c r="R183" s="35">
        <f t="shared" si="43"/>
        <v>0</v>
      </c>
      <c r="S183" s="35">
        <f t="shared" si="54"/>
        <v>0</v>
      </c>
      <c r="T183" s="26"/>
      <c r="U183" s="85"/>
    </row>
    <row r="184" spans="1:21">
      <c r="A184" s="84"/>
      <c r="B184" s="4"/>
      <c r="C184" s="70"/>
      <c r="D184" s="156" t="s">
        <v>87</v>
      </c>
      <c r="E184" s="156"/>
      <c r="F184" s="29"/>
      <c r="G184" s="29"/>
      <c r="H184" s="29"/>
      <c r="I184" s="29"/>
      <c r="J184" s="29"/>
      <c r="K184" s="29"/>
      <c r="L184" s="29"/>
      <c r="M184" s="29"/>
      <c r="N184" s="29"/>
      <c r="O184" s="26">
        <f>J184-L184-N184</f>
        <v>0</v>
      </c>
      <c r="P184" s="35">
        <f t="shared" si="43"/>
        <v>0</v>
      </c>
      <c r="Q184" s="35">
        <f t="shared" si="43"/>
        <v>0</v>
      </c>
      <c r="R184" s="35">
        <f t="shared" si="43"/>
        <v>0</v>
      </c>
      <c r="S184" s="35">
        <f t="shared" si="54"/>
        <v>0</v>
      </c>
      <c r="T184" s="29"/>
      <c r="U184" s="92"/>
    </row>
    <row r="185" spans="1:21">
      <c r="A185" s="84"/>
      <c r="B185" s="4"/>
      <c r="C185" s="61" t="s">
        <v>63</v>
      </c>
      <c r="D185" s="159"/>
      <c r="E185" s="159"/>
      <c r="F185" s="59"/>
      <c r="G185" s="59"/>
      <c r="H185" s="59"/>
      <c r="I185" s="59"/>
      <c r="J185" s="59"/>
      <c r="K185" s="59"/>
      <c r="L185" s="59"/>
      <c r="M185" s="59"/>
      <c r="N185" s="59"/>
      <c r="O185" s="62">
        <f>J185-L185-N185</f>
        <v>0</v>
      </c>
      <c r="P185" s="63">
        <f t="shared" ref="P185:R192" si="60">IF(F185=0,0,+$L185/F185)*100</f>
        <v>0</v>
      </c>
      <c r="Q185" s="63">
        <f t="shared" si="60"/>
        <v>0</v>
      </c>
      <c r="R185" s="63">
        <f t="shared" si="60"/>
        <v>0</v>
      </c>
      <c r="S185" s="63">
        <f t="shared" si="54"/>
        <v>0</v>
      </c>
      <c r="T185" s="59">
        <v>0</v>
      </c>
      <c r="U185" s="83"/>
    </row>
    <row r="186" spans="1:21">
      <c r="A186" s="84"/>
      <c r="B186" s="4"/>
      <c r="C186" s="61" t="s">
        <v>64</v>
      </c>
      <c r="D186" s="159"/>
      <c r="E186" s="159"/>
      <c r="F186" s="59"/>
      <c r="G186" s="59"/>
      <c r="H186" s="59"/>
      <c r="I186" s="59">
        <f>[1]sheet!I192</f>
        <v>142560</v>
      </c>
      <c r="J186" s="59">
        <f>[1]sheet!J192</f>
        <v>82285420</v>
      </c>
      <c r="K186" s="59">
        <f>[1]sheet!K192</f>
        <v>194140</v>
      </c>
      <c r="L186" s="59">
        <f>[1]sheet!L192</f>
        <v>3998330</v>
      </c>
      <c r="M186" s="59">
        <f>[1]sheet!M192</f>
        <v>12682330</v>
      </c>
      <c r="N186" s="59">
        <f>[1]sheet!N192</f>
        <v>34608860</v>
      </c>
      <c r="O186" s="62">
        <f>J186-L186-N186</f>
        <v>43678230</v>
      </c>
      <c r="P186" s="63">
        <f t="shared" si="60"/>
        <v>0</v>
      </c>
      <c r="Q186" s="63">
        <f t="shared" si="60"/>
        <v>0</v>
      </c>
      <c r="R186" s="63">
        <f t="shared" si="60"/>
        <v>0</v>
      </c>
      <c r="S186" s="63">
        <f t="shared" si="54"/>
        <v>4.8590989752498075</v>
      </c>
      <c r="T186" s="59">
        <f>[1]sheet!S192</f>
        <v>0</v>
      </c>
      <c r="U186" s="83">
        <f>[1]sheet!T192</f>
        <v>0</v>
      </c>
    </row>
    <row r="187" spans="1:21">
      <c r="A187" s="84"/>
      <c r="B187" s="4"/>
      <c r="C187" s="61" t="s">
        <v>65</v>
      </c>
      <c r="D187" s="159"/>
      <c r="E187" s="159"/>
      <c r="F187" s="59"/>
      <c r="G187" s="59"/>
      <c r="H187" s="59"/>
      <c r="I187" s="59">
        <f>[1]sheet!I193</f>
        <v>26510</v>
      </c>
      <c r="J187" s="59">
        <f>[1]sheet!J193</f>
        <v>35951710</v>
      </c>
      <c r="K187" s="59">
        <f>[1]sheet!K193</f>
        <v>45230</v>
      </c>
      <c r="L187" s="59">
        <f>[1]sheet!L193</f>
        <v>2449450</v>
      </c>
      <c r="M187" s="59">
        <f>[1]sheet!M193</f>
        <v>2503790</v>
      </c>
      <c r="N187" s="59">
        <f>[1]sheet!N193</f>
        <v>19761150</v>
      </c>
      <c r="O187" s="62">
        <f>J187-L187-N187</f>
        <v>13741110</v>
      </c>
      <c r="P187" s="63">
        <f t="shared" si="60"/>
        <v>0</v>
      </c>
      <c r="Q187" s="63">
        <f t="shared" si="60"/>
        <v>0</v>
      </c>
      <c r="R187" s="63">
        <f t="shared" si="60"/>
        <v>0</v>
      </c>
      <c r="S187" s="63">
        <f t="shared" si="54"/>
        <v>6.8131668841343016</v>
      </c>
      <c r="T187" s="59">
        <f>[1]sheet!S193</f>
        <v>0</v>
      </c>
      <c r="U187" s="83">
        <f>[1]sheet!T193</f>
        <v>0</v>
      </c>
    </row>
    <row r="188" spans="1:21">
      <c r="A188" s="84"/>
      <c r="B188" s="4"/>
      <c r="C188" s="107" t="s">
        <v>66</v>
      </c>
      <c r="D188" s="160" t="s">
        <v>23</v>
      </c>
      <c r="E188" s="160"/>
      <c r="F188" s="64">
        <f>SUM(F189:F190)</f>
        <v>0</v>
      </c>
      <c r="G188" s="64">
        <f t="shared" ref="G188:O188" si="61">SUM(G189:G190)</f>
        <v>0</v>
      </c>
      <c r="H188" s="64">
        <f t="shared" si="61"/>
        <v>0</v>
      </c>
      <c r="I188" s="64">
        <f>SUM(I189:I190)</f>
        <v>0</v>
      </c>
      <c r="J188" s="64">
        <f t="shared" si="61"/>
        <v>1894650</v>
      </c>
      <c r="K188" s="64">
        <f t="shared" si="61"/>
        <v>0</v>
      </c>
      <c r="L188" s="64">
        <f t="shared" si="61"/>
        <v>70580</v>
      </c>
      <c r="M188" s="64">
        <f t="shared" si="61"/>
        <v>0</v>
      </c>
      <c r="N188" s="64">
        <f t="shared" si="61"/>
        <v>0</v>
      </c>
      <c r="O188" s="64">
        <f t="shared" si="61"/>
        <v>1824070</v>
      </c>
      <c r="P188" s="65">
        <f t="shared" si="60"/>
        <v>0</v>
      </c>
      <c r="Q188" s="65">
        <f t="shared" si="60"/>
        <v>0</v>
      </c>
      <c r="R188" s="65">
        <f t="shared" si="60"/>
        <v>0</v>
      </c>
      <c r="S188" s="65">
        <f t="shared" si="54"/>
        <v>3.7252262950940809</v>
      </c>
      <c r="T188" s="64">
        <f>SUM(T189:T190)</f>
        <v>0</v>
      </c>
      <c r="U188" s="86">
        <f>SUM(U189:U190)</f>
        <v>0</v>
      </c>
    </row>
    <row r="189" spans="1:21">
      <c r="A189" s="84"/>
      <c r="B189" s="4"/>
      <c r="C189" s="57"/>
      <c r="D189" s="155" t="s">
        <v>67</v>
      </c>
      <c r="E189" s="155"/>
      <c r="F189" s="26"/>
      <c r="G189" s="26"/>
      <c r="H189" s="26"/>
      <c r="I189" s="26">
        <f>[1]sheet!I218</f>
        <v>0</v>
      </c>
      <c r="J189" s="26">
        <f>[1]sheet!J218</f>
        <v>1894650</v>
      </c>
      <c r="K189" s="26">
        <f>[1]sheet!K218</f>
        <v>0</v>
      </c>
      <c r="L189" s="26">
        <f>[1]sheet!L218</f>
        <v>70580</v>
      </c>
      <c r="M189" s="26">
        <f>[1]sheet!M218</f>
        <v>0</v>
      </c>
      <c r="N189" s="26">
        <f>[1]sheet!N218</f>
        <v>0</v>
      </c>
      <c r="O189" s="26">
        <f>J189-L189-N189</f>
        <v>1824070</v>
      </c>
      <c r="P189" s="35">
        <f t="shared" si="60"/>
        <v>0</v>
      </c>
      <c r="Q189" s="35">
        <f t="shared" si="60"/>
        <v>0</v>
      </c>
      <c r="R189" s="35">
        <f t="shared" si="60"/>
        <v>0</v>
      </c>
      <c r="S189" s="35">
        <f t="shared" si="54"/>
        <v>3.7252262950940809</v>
      </c>
      <c r="T189" s="26">
        <f>[1]sheet!S218</f>
        <v>0</v>
      </c>
      <c r="U189" s="85">
        <f>[1]sheet!T218</f>
        <v>0</v>
      </c>
    </row>
    <row r="190" spans="1:21">
      <c r="A190" s="84"/>
      <c r="B190" s="4"/>
      <c r="C190" s="70"/>
      <c r="D190" s="156" t="s">
        <v>68</v>
      </c>
      <c r="E190" s="156"/>
      <c r="F190" s="29"/>
      <c r="G190" s="26"/>
      <c r="H190" s="26"/>
      <c r="I190" s="26">
        <f>[1]sheet!I219</f>
        <v>0</v>
      </c>
      <c r="J190" s="26">
        <f>[1]sheet!J219</f>
        <v>0</v>
      </c>
      <c r="K190" s="26">
        <f>[1]sheet!K219</f>
        <v>0</v>
      </c>
      <c r="L190" s="26">
        <f>[1]sheet!L219</f>
        <v>0</v>
      </c>
      <c r="M190" s="26">
        <f>[1]sheet!M219</f>
        <v>0</v>
      </c>
      <c r="N190" s="26">
        <f>[1]sheet!N219</f>
        <v>0</v>
      </c>
      <c r="O190" s="26">
        <f>J190-L190-N190</f>
        <v>0</v>
      </c>
      <c r="P190" s="35">
        <f t="shared" si="60"/>
        <v>0</v>
      </c>
      <c r="Q190" s="35">
        <f t="shared" si="60"/>
        <v>0</v>
      </c>
      <c r="R190" s="35">
        <f t="shared" si="60"/>
        <v>0</v>
      </c>
      <c r="S190" s="35">
        <f t="shared" si="54"/>
        <v>0</v>
      </c>
      <c r="T190" s="26">
        <f>[1]sheet!S219</f>
        <v>0</v>
      </c>
      <c r="U190" s="85">
        <f>[1]sheet!T219</f>
        <v>0</v>
      </c>
    </row>
    <row r="191" spans="1:21">
      <c r="A191" s="84"/>
      <c r="B191" s="4"/>
      <c r="C191" s="105" t="s">
        <v>69</v>
      </c>
      <c r="D191" s="140" t="s">
        <v>0</v>
      </c>
      <c r="E191" s="141"/>
      <c r="F191" s="59"/>
      <c r="G191" s="59"/>
      <c r="H191" s="59"/>
      <c r="I191" s="59">
        <f>[1]sheet!I194</f>
        <v>0</v>
      </c>
      <c r="J191" s="59">
        <f>[1]sheet!J194</f>
        <v>15850</v>
      </c>
      <c r="K191" s="59">
        <f>[1]sheet!K194</f>
        <v>0</v>
      </c>
      <c r="L191" s="59">
        <f>[1]sheet!L194</f>
        <v>0</v>
      </c>
      <c r="M191" s="59">
        <f>[1]sheet!M194</f>
        <v>0</v>
      </c>
      <c r="N191" s="59">
        <f>[1]sheet!N194</f>
        <v>0</v>
      </c>
      <c r="O191" s="59">
        <f>J191-L191-N191</f>
        <v>15850</v>
      </c>
      <c r="P191" s="60">
        <f>IF(F191=0,0,+$L191/F191)*100</f>
        <v>0</v>
      </c>
      <c r="Q191" s="60">
        <f>IF(G191=0,0,+$L191/G191)*100</f>
        <v>0</v>
      </c>
      <c r="R191" s="60">
        <f>IF(H191=0,0,+$L191/H191)*100</f>
        <v>0</v>
      </c>
      <c r="S191" s="60">
        <f>IF(J191=0,0,+$L191/J191)*100</f>
        <v>0</v>
      </c>
      <c r="T191" s="59">
        <f>[1]sheet!S194</f>
        <v>0</v>
      </c>
      <c r="U191" s="83">
        <f>[1]sheet!T194</f>
        <v>0</v>
      </c>
    </row>
    <row r="192" spans="1:21" ht="17.25" thickBot="1">
      <c r="A192" s="94"/>
      <c r="B192" s="95"/>
      <c r="C192" s="104" t="s">
        <v>107</v>
      </c>
      <c r="D192" s="162" t="s">
        <v>0</v>
      </c>
      <c r="E192" s="163"/>
      <c r="F192" s="96"/>
      <c r="G192" s="96"/>
      <c r="H192" s="96"/>
      <c r="I192" s="96">
        <f>[1]sheet!I221</f>
        <v>25860</v>
      </c>
      <c r="J192" s="96">
        <f>[1]sheet!J221</f>
        <v>11643910</v>
      </c>
      <c r="K192" s="96">
        <f>[1]sheet!K221</f>
        <v>25860</v>
      </c>
      <c r="L192" s="96">
        <f>[1]sheet!L221</f>
        <v>238520</v>
      </c>
      <c r="M192" s="96">
        <f>[1]sheet!M221</f>
        <v>670070</v>
      </c>
      <c r="N192" s="96">
        <f>[1]sheet!N221</f>
        <v>670070</v>
      </c>
      <c r="O192" s="96">
        <f>J192-L192-N192</f>
        <v>10735320</v>
      </c>
      <c r="P192" s="97">
        <f t="shared" si="60"/>
        <v>0</v>
      </c>
      <c r="Q192" s="97">
        <f t="shared" si="60"/>
        <v>0</v>
      </c>
      <c r="R192" s="97">
        <f t="shared" si="60"/>
        <v>0</v>
      </c>
      <c r="S192" s="97">
        <f t="shared" si="54"/>
        <v>2.0484527963544892</v>
      </c>
      <c r="T192" s="96">
        <f>[1]sheet!S221</f>
        <v>0</v>
      </c>
      <c r="U192" s="98">
        <f>[1]sheet!T221</f>
        <v>137320</v>
      </c>
    </row>
  </sheetData>
  <mergeCells count="186"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2024-04-26T01:13:27Z</cp:lastPrinted>
  <dcterms:created xsi:type="dcterms:W3CDTF">2021-01-26T07:21:26Z</dcterms:created>
  <dcterms:modified xsi:type="dcterms:W3CDTF">2025-01-10T07:55:21Z</dcterms:modified>
</cp:coreProperties>
</file>