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8047F6C6-37A7-478C-86A6-83FB2FA33E7E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-수정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특별회계(위임)-수정'!$B$1:$L$83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특별회계(위임)-수정'!$5:$6</definedName>
  </definedNames>
  <calcPr calcId="181029" fullCalcOnLoad="1" iterateDelta="1.0000000474974513E-3"/>
</workbook>
</file>

<file path=xl/calcChain.xml><?xml version="1.0" encoding="utf-8"?>
<calcChain xmlns="http://schemas.openxmlformats.org/spreadsheetml/2006/main">
  <c r="L9" i="59" l="1"/>
  <c r="M9" i="59"/>
  <c r="L10" i="59"/>
  <c r="M10" i="59"/>
  <c r="L11" i="59"/>
  <c r="M11" i="59"/>
  <c r="L12" i="59"/>
  <c r="M12" i="59"/>
  <c r="L13" i="59"/>
  <c r="M13" i="59"/>
  <c r="L14" i="59"/>
  <c r="M14" i="59"/>
  <c r="L15" i="59"/>
  <c r="M15" i="59"/>
  <c r="L16" i="59"/>
  <c r="M16" i="59"/>
  <c r="L17" i="59"/>
  <c r="M17" i="59"/>
  <c r="L18" i="59"/>
  <c r="M18" i="59"/>
  <c r="L19" i="59"/>
  <c r="M19" i="59"/>
  <c r="L20" i="59"/>
  <c r="M20" i="59"/>
  <c r="L21" i="59"/>
  <c r="M21" i="59"/>
  <c r="L22" i="59"/>
  <c r="M22" i="59"/>
  <c r="L23" i="59"/>
  <c r="M23" i="59"/>
  <c r="L24" i="59"/>
  <c r="M24" i="59"/>
  <c r="L25" i="59"/>
  <c r="M25" i="59"/>
  <c r="L26" i="59"/>
  <c r="M26" i="59"/>
  <c r="L27" i="59"/>
  <c r="M27" i="59"/>
  <c r="L28" i="59"/>
  <c r="M28" i="59"/>
  <c r="L29" i="59"/>
  <c r="M29" i="59"/>
  <c r="L30" i="59"/>
  <c r="M30" i="59"/>
  <c r="L31" i="59"/>
  <c r="M31" i="59"/>
  <c r="L32" i="59"/>
  <c r="M32" i="59"/>
  <c r="L33" i="59"/>
  <c r="M33" i="59"/>
  <c r="L34" i="59"/>
  <c r="M34" i="59"/>
  <c r="L35" i="59"/>
  <c r="M35" i="59"/>
  <c r="L36" i="59"/>
  <c r="M36" i="59"/>
  <c r="L37" i="59"/>
  <c r="M37" i="59"/>
  <c r="L38" i="59"/>
  <c r="M38" i="59"/>
  <c r="L39" i="59"/>
  <c r="M39" i="59"/>
  <c r="L40" i="59"/>
  <c r="M40" i="59"/>
  <c r="L41" i="59"/>
  <c r="M41" i="59"/>
  <c r="L42" i="59"/>
  <c r="M42" i="59"/>
  <c r="L43" i="59"/>
  <c r="M43" i="59"/>
  <c r="L44" i="59"/>
  <c r="M44" i="59"/>
  <c r="L45" i="59"/>
  <c r="M45" i="59"/>
  <c r="L46" i="59"/>
  <c r="M46" i="59"/>
  <c r="L47" i="59"/>
  <c r="M47" i="59"/>
  <c r="L48" i="59"/>
  <c r="M48" i="59"/>
  <c r="L49" i="59"/>
  <c r="M49" i="59"/>
  <c r="L50" i="59"/>
  <c r="M50" i="59"/>
  <c r="L51" i="59"/>
  <c r="M51" i="59"/>
  <c r="L52" i="59"/>
  <c r="M52" i="59"/>
  <c r="L53" i="59"/>
  <c r="M53" i="59"/>
  <c r="L54" i="59"/>
  <c r="M54" i="59"/>
  <c r="L55" i="59"/>
  <c r="M55" i="59"/>
  <c r="L56" i="59"/>
  <c r="M56" i="59"/>
  <c r="L57" i="59"/>
  <c r="M57" i="59"/>
  <c r="L58" i="59"/>
  <c r="M58" i="59"/>
  <c r="L59" i="59"/>
  <c r="M59" i="59"/>
  <c r="L60" i="59"/>
  <c r="M60" i="59"/>
  <c r="L61" i="59"/>
  <c r="M61" i="59"/>
  <c r="L62" i="59"/>
  <c r="M62" i="59"/>
  <c r="L63" i="59"/>
  <c r="M63" i="59"/>
  <c r="L64" i="59"/>
  <c r="M64" i="59"/>
  <c r="L65" i="59"/>
  <c r="M65" i="59"/>
  <c r="L66" i="59"/>
  <c r="M66" i="59"/>
  <c r="L67" i="59"/>
  <c r="M67" i="59"/>
  <c r="L68" i="59"/>
  <c r="M68" i="59"/>
  <c r="L69" i="59"/>
  <c r="M69" i="59"/>
  <c r="L70" i="59"/>
  <c r="M70" i="59"/>
  <c r="L71" i="59"/>
  <c r="M71" i="59"/>
  <c r="L72" i="59"/>
  <c r="M72" i="59"/>
  <c r="L73" i="59"/>
  <c r="M73" i="59"/>
  <c r="L74" i="59"/>
  <c r="M74" i="59"/>
  <c r="L75" i="59"/>
  <c r="M75" i="59"/>
  <c r="L76" i="59"/>
  <c r="M76" i="59"/>
  <c r="L77" i="59"/>
  <c r="M77" i="59"/>
  <c r="L78" i="59"/>
  <c r="M78" i="59"/>
  <c r="L79" i="59"/>
  <c r="M79" i="59"/>
  <c r="L80" i="59"/>
  <c r="M80" i="59"/>
  <c r="L81" i="59"/>
  <c r="M81" i="59"/>
  <c r="L82" i="59"/>
  <c r="M82" i="59"/>
  <c r="L83" i="59"/>
  <c r="M83" i="59"/>
  <c r="L84" i="59"/>
  <c r="M84" i="59"/>
  <c r="L85" i="59"/>
  <c r="M85" i="59"/>
  <c r="L86" i="59"/>
  <c r="M86" i="59"/>
  <c r="L87" i="59"/>
  <c r="M87" i="59"/>
  <c r="L88" i="59"/>
  <c r="M88" i="59"/>
  <c r="L89" i="59"/>
  <c r="M89" i="59"/>
  <c r="L90" i="59"/>
  <c r="M90" i="59"/>
  <c r="L91" i="59"/>
  <c r="M91" i="59"/>
  <c r="L92" i="59"/>
  <c r="M92" i="59"/>
  <c r="O45" i="59"/>
  <c r="O37" i="59"/>
  <c r="L76" i="58"/>
  <c r="L74" i="58"/>
  <c r="L72" i="58"/>
  <c r="L69" i="58"/>
  <c r="L68" i="58"/>
  <c r="L67" i="58"/>
  <c r="L62" i="58"/>
  <c r="L60" i="58"/>
  <c r="L56" i="58"/>
  <c r="L55" i="58"/>
  <c r="L52" i="58"/>
  <c r="L48" i="58"/>
  <c r="L46" i="58"/>
  <c r="L36" i="58"/>
  <c r="L34" i="58"/>
  <c r="L32" i="58"/>
  <c r="L31" i="58"/>
  <c r="L28" i="58"/>
  <c r="L22" i="58"/>
  <c r="L19" i="58"/>
  <c r="L12" i="58"/>
  <c r="B4" i="59"/>
  <c r="B4" i="61"/>
  <c r="B4" i="58"/>
  <c r="B4" i="57"/>
  <c r="F11" i="61"/>
  <c r="F8" i="61"/>
  <c r="G11" i="61"/>
  <c r="H11" i="61"/>
  <c r="H8" i="61"/>
  <c r="I11" i="61"/>
  <c r="J11" i="61"/>
  <c r="K11" i="61"/>
  <c r="K8" i="61"/>
  <c r="K7" i="61"/>
  <c r="F12" i="61"/>
  <c r="G12" i="61"/>
  <c r="H12" i="61"/>
  <c r="I12" i="61"/>
  <c r="J12" i="61"/>
  <c r="P12" i="61"/>
  <c r="K12" i="61"/>
  <c r="K9" i="61"/>
  <c r="O12" i="61"/>
  <c r="O13" i="61"/>
  <c r="P13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L3" i="61"/>
  <c r="B2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M13" i="61"/>
  <c r="M12" i="61"/>
  <c r="E12" i="61"/>
  <c r="E9" i="61"/>
  <c r="E11" i="61"/>
  <c r="E10" i="61"/>
  <c r="H10" i="61"/>
  <c r="G10" i="61"/>
  <c r="H9" i="61"/>
  <c r="G9" i="61"/>
  <c r="M9" i="61"/>
  <c r="F9" i="61"/>
  <c r="G8" i="61"/>
  <c r="E8" i="61"/>
  <c r="O31" i="61"/>
  <c r="M11" i="61"/>
  <c r="M19" i="61"/>
  <c r="M31" i="61"/>
  <c r="L32" i="61"/>
  <c r="L13" i="61"/>
  <c r="L25" i="61"/>
  <c r="L33" i="61"/>
  <c r="L16" i="61"/>
  <c r="L34" i="61"/>
  <c r="P31" i="61"/>
  <c r="E8" i="59"/>
  <c r="M77" i="58"/>
  <c r="L77" i="58"/>
  <c r="M76" i="58"/>
  <c r="M75" i="58"/>
  <c r="L75" i="58"/>
  <c r="M74" i="58"/>
  <c r="M73" i="58"/>
  <c r="L73" i="58"/>
  <c r="M72" i="58"/>
  <c r="M71" i="58"/>
  <c r="L71" i="58"/>
  <c r="P71" i="58"/>
  <c r="O71" i="58"/>
  <c r="M70" i="58"/>
  <c r="L70" i="58"/>
  <c r="M69" i="58"/>
  <c r="O69" i="58"/>
  <c r="M68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M55" i="58"/>
  <c r="P55" i="58"/>
  <c r="O55" i="58"/>
  <c r="M54" i="58"/>
  <c r="L54" i="58"/>
  <c r="M53" i="58"/>
  <c r="L53" i="58"/>
  <c r="O53" i="58"/>
  <c r="M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M42" i="58"/>
  <c r="L42" i="58"/>
  <c r="M41" i="58"/>
  <c r="M40" i="58"/>
  <c r="M39" i="58"/>
  <c r="L39" i="58"/>
  <c r="M38" i="58"/>
  <c r="L38" i="58"/>
  <c r="M37" i="58"/>
  <c r="L37" i="58"/>
  <c r="M36" i="58"/>
  <c r="M35" i="58"/>
  <c r="L35" i="58"/>
  <c r="O35" i="58"/>
  <c r="M34" i="58"/>
  <c r="P34" i="58"/>
  <c r="O34" i="58"/>
  <c r="M33" i="58"/>
  <c r="L33" i="58"/>
  <c r="M32" i="58"/>
  <c r="M31" i="58"/>
  <c r="M30" i="58"/>
  <c r="L30" i="58"/>
  <c r="M29" i="58"/>
  <c r="L29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O22" i="58"/>
  <c r="M21" i="58"/>
  <c r="L21" i="58"/>
  <c r="O20" i="58"/>
  <c r="M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M12" i="58"/>
  <c r="M11" i="58"/>
  <c r="L11" i="58"/>
  <c r="P11" i="58"/>
  <c r="O11" i="58"/>
  <c r="M10" i="58"/>
  <c r="L10" i="58"/>
  <c r="K8" i="58"/>
  <c r="K7" i="58"/>
  <c r="H8" i="58"/>
  <c r="H7" i="58"/>
  <c r="M9" i="58"/>
  <c r="F8" i="58"/>
  <c r="F7" i="58"/>
  <c r="M77" i="57"/>
  <c r="L77" i="57"/>
  <c r="M76" i="57"/>
  <c r="M75" i="57"/>
  <c r="L75" i="57"/>
  <c r="M74" i="57"/>
  <c r="M73" i="57"/>
  <c r="L73" i="57"/>
  <c r="O73" i="57"/>
  <c r="M72" i="57"/>
  <c r="L72" i="57"/>
  <c r="M71" i="57"/>
  <c r="L71" i="57"/>
  <c r="P71" i="57"/>
  <c r="O71" i="57"/>
  <c r="M70" i="57"/>
  <c r="L70" i="57"/>
  <c r="M69" i="57"/>
  <c r="O69" i="57"/>
  <c r="M68" i="57"/>
  <c r="L68" i="57"/>
  <c r="L67" i="57"/>
  <c r="M67" i="57"/>
  <c r="M66" i="57"/>
  <c r="L66" i="57"/>
  <c r="O66" i="57"/>
  <c r="M65" i="57"/>
  <c r="P65" i="57"/>
  <c r="L65" i="57"/>
  <c r="O65" i="57"/>
  <c r="M64" i="57"/>
  <c r="L64" i="57"/>
  <c r="L63" i="57"/>
  <c r="M63" i="57"/>
  <c r="M61" i="57"/>
  <c r="L61" i="57"/>
  <c r="L60" i="57"/>
  <c r="M60" i="57"/>
  <c r="M59" i="57"/>
  <c r="L59" i="57"/>
  <c r="P59" i="57"/>
  <c r="O59" i="57"/>
  <c r="P58" i="57"/>
  <c r="O58" i="57"/>
  <c r="M57" i="57"/>
  <c r="L57" i="57"/>
  <c r="P57" i="57"/>
  <c r="O57" i="57"/>
  <c r="M56" i="57"/>
  <c r="L56" i="57"/>
  <c r="P56" i="57"/>
  <c r="O56" i="57"/>
  <c r="M55" i="57"/>
  <c r="L55" i="57"/>
  <c r="P55" i="57"/>
  <c r="O55" i="57"/>
  <c r="M54" i="57"/>
  <c r="L54" i="57"/>
  <c r="P54" i="57"/>
  <c r="O54" i="57"/>
  <c r="M53" i="57"/>
  <c r="L53" i="57"/>
  <c r="P53" i="57"/>
  <c r="O53" i="57"/>
  <c r="M52" i="57"/>
  <c r="M51" i="57"/>
  <c r="L51" i="57"/>
  <c r="O50" i="57"/>
  <c r="M50" i="57"/>
  <c r="L50" i="57"/>
  <c r="M49" i="57"/>
  <c r="L49" i="57"/>
  <c r="L48" i="57"/>
  <c r="M48" i="57"/>
  <c r="M47" i="57"/>
  <c r="L47" i="57"/>
  <c r="P46" i="57"/>
  <c r="O47" i="57"/>
  <c r="O46" i="57"/>
  <c r="M45" i="57"/>
  <c r="L45" i="57"/>
  <c r="O45" i="57"/>
  <c r="M43" i="57"/>
  <c r="L43" i="57"/>
  <c r="M42" i="57"/>
  <c r="L42" i="57"/>
  <c r="O42" i="57"/>
  <c r="L41" i="57"/>
  <c r="M41" i="57"/>
  <c r="M39" i="57"/>
  <c r="L39" i="57"/>
  <c r="O39" i="57"/>
  <c r="M38" i="57"/>
  <c r="L38" i="57"/>
  <c r="O37" i="57"/>
  <c r="M37" i="57"/>
  <c r="L37" i="57"/>
  <c r="L36" i="57"/>
  <c r="M36" i="57"/>
  <c r="P35" i="57"/>
  <c r="M35" i="57"/>
  <c r="L35" i="57"/>
  <c r="O35" i="57"/>
  <c r="M34" i="57"/>
  <c r="P34" i="57"/>
  <c r="L34" i="57"/>
  <c r="O34" i="57"/>
  <c r="M33" i="57"/>
  <c r="L33" i="57"/>
  <c r="M32" i="57"/>
  <c r="L32" i="57"/>
  <c r="O32" i="57"/>
  <c r="M31" i="57"/>
  <c r="L31" i="57"/>
  <c r="M30" i="57"/>
  <c r="L30" i="57"/>
  <c r="O30" i="57"/>
  <c r="M29" i="57"/>
  <c r="L29" i="57"/>
  <c r="M28" i="57"/>
  <c r="L28" i="57"/>
  <c r="M27" i="57"/>
  <c r="L27" i="57"/>
  <c r="O26" i="57"/>
  <c r="M25" i="57"/>
  <c r="L25" i="57"/>
  <c r="P25" i="57"/>
  <c r="O25" i="57"/>
  <c r="M24" i="57"/>
  <c r="L24" i="57"/>
  <c r="P24" i="57"/>
  <c r="M23" i="57"/>
  <c r="L23" i="57"/>
  <c r="P23" i="57"/>
  <c r="O23" i="57"/>
  <c r="M22" i="57"/>
  <c r="O22" i="57"/>
  <c r="E8" i="57"/>
  <c r="M21" i="57"/>
  <c r="L21" i="57"/>
  <c r="P21" i="57"/>
  <c r="O20" i="57"/>
  <c r="P20" i="57"/>
  <c r="M19" i="57"/>
  <c r="L19" i="57"/>
  <c r="M18" i="57"/>
  <c r="L18" i="57"/>
  <c r="O17" i="57"/>
  <c r="M17" i="57"/>
  <c r="L17" i="57"/>
  <c r="M16" i="57"/>
  <c r="L16" i="57"/>
  <c r="M15" i="57"/>
  <c r="L15" i="57"/>
  <c r="O15" i="57"/>
  <c r="M14" i="57"/>
  <c r="L14" i="57"/>
  <c r="M13" i="57"/>
  <c r="L13" i="57"/>
  <c r="O13" i="57"/>
  <c r="L12" i="57"/>
  <c r="H8" i="57"/>
  <c r="H7" i="57"/>
  <c r="M12" i="57"/>
  <c r="P11" i="57"/>
  <c r="M11" i="57"/>
  <c r="L11" i="57"/>
  <c r="O11" i="57"/>
  <c r="M10" i="57"/>
  <c r="L10" i="57"/>
  <c r="K8" i="57"/>
  <c r="K7" i="57"/>
  <c r="F8" i="57"/>
  <c r="F7" i="57"/>
  <c r="B2" i="55"/>
  <c r="M75" i="55"/>
  <c r="L75" i="55"/>
  <c r="O70" i="55"/>
  <c r="O68" i="55"/>
  <c r="O66" i="55"/>
  <c r="O64" i="55"/>
  <c r="O58" i="55"/>
  <c r="O56" i="55"/>
  <c r="O54" i="55"/>
  <c r="O50" i="55"/>
  <c r="O44" i="55"/>
  <c r="O42" i="55"/>
  <c r="O38" i="55"/>
  <c r="O32" i="55"/>
  <c r="O30" i="55"/>
  <c r="O26" i="55"/>
  <c r="O24" i="55"/>
  <c r="O20" i="55"/>
  <c r="O18" i="55"/>
  <c r="O16" i="55"/>
  <c r="O14" i="55"/>
  <c r="O10" i="55"/>
  <c r="M65" i="55"/>
  <c r="M63" i="55"/>
  <c r="L60" i="55"/>
  <c r="M52" i="55"/>
  <c r="M48" i="55"/>
  <c r="L46" i="55"/>
  <c r="M41" i="55"/>
  <c r="M36" i="55"/>
  <c r="L34" i="55"/>
  <c r="M28" i="55"/>
  <c r="M22" i="55"/>
  <c r="L12" i="55"/>
  <c r="H8" i="55"/>
  <c r="H7" i="55"/>
  <c r="K8" i="55"/>
  <c r="K7" i="55"/>
  <c r="M77" i="55"/>
  <c r="L77" i="55"/>
  <c r="M73" i="55"/>
  <c r="L73" i="55"/>
  <c r="M68" i="55"/>
  <c r="L68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L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M51" i="55"/>
  <c r="L51" i="55"/>
  <c r="M49" i="55"/>
  <c r="L49" i="55"/>
  <c r="L48" i="55"/>
  <c r="M45" i="55"/>
  <c r="L45" i="55"/>
  <c r="M43" i="55"/>
  <c r="L43" i="55"/>
  <c r="M42" i="55"/>
  <c r="L42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M27" i="55"/>
  <c r="L27" i="55"/>
  <c r="M25" i="55"/>
  <c r="L25" i="55"/>
  <c r="M24" i="55"/>
  <c r="L24" i="55"/>
  <c r="M23" i="55"/>
  <c r="L23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M11" i="55"/>
  <c r="L11" i="55"/>
  <c r="M10" i="55"/>
  <c r="L10" i="55"/>
  <c r="L69" i="55"/>
  <c r="M74" i="55"/>
  <c r="L76" i="55"/>
  <c r="F8" i="55"/>
  <c r="F7" i="55"/>
  <c r="L41" i="55"/>
  <c r="L65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G7" i="58"/>
  <c r="O10" i="58"/>
  <c r="P15" i="58"/>
  <c r="P17" i="58"/>
  <c r="P19" i="58"/>
  <c r="P20" i="58"/>
  <c r="O24" i="58"/>
  <c r="P30" i="58"/>
  <c r="P39" i="58"/>
  <c r="P44" i="58"/>
  <c r="P45" i="58"/>
  <c r="O47" i="58"/>
  <c r="P50" i="58"/>
  <c r="O54" i="58"/>
  <c r="O56" i="58"/>
  <c r="O59" i="58"/>
  <c r="O70" i="58"/>
  <c r="P72" i="58"/>
  <c r="O75" i="58"/>
  <c r="O14" i="58"/>
  <c r="O16" i="58"/>
  <c r="O18" i="58"/>
  <c r="O21" i="58"/>
  <c r="P22" i="58"/>
  <c r="O29" i="58"/>
  <c r="O31" i="58"/>
  <c r="O33" i="58"/>
  <c r="O38" i="58"/>
  <c r="O43" i="58"/>
  <c r="O44" i="58"/>
  <c r="O49" i="58"/>
  <c r="O51" i="58"/>
  <c r="P54" i="58"/>
  <c r="P56" i="58"/>
  <c r="P58" i="58"/>
  <c r="P59" i="58"/>
  <c r="O61" i="58"/>
  <c r="L63" i="58"/>
  <c r="O64" i="58"/>
  <c r="P69" i="58"/>
  <c r="P74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P10" i="57"/>
  <c r="P17" i="57"/>
  <c r="P18" i="57"/>
  <c r="L22" i="57"/>
  <c r="M46" i="57"/>
  <c r="L46" i="57"/>
  <c r="P50" i="57"/>
  <c r="O52" i="57"/>
  <c r="O67" i="57"/>
  <c r="P19" i="57"/>
  <c r="P52" i="57"/>
  <c r="O12" i="57"/>
  <c r="P15" i="57"/>
  <c r="P27" i="57"/>
  <c r="P32" i="57"/>
  <c r="P33" i="57"/>
  <c r="P39" i="57"/>
  <c r="M40" i="57"/>
  <c r="L40" i="57"/>
  <c r="O44" i="57"/>
  <c r="P44" i="57"/>
  <c r="L52" i="57"/>
  <c r="P64" i="57"/>
  <c r="P68" i="57"/>
  <c r="M9" i="57"/>
  <c r="L9" i="57"/>
  <c r="G8" i="57"/>
  <c r="O9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L69" i="57"/>
  <c r="O70" i="57"/>
  <c r="P73" i="57"/>
  <c r="L74" i="57"/>
  <c r="O75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L76" i="57"/>
  <c r="O77" i="57"/>
  <c r="P14" i="57"/>
  <c r="P16" i="57"/>
  <c r="P31" i="57"/>
  <c r="P38" i="57"/>
  <c r="P43" i="57"/>
  <c r="P51" i="57"/>
  <c r="L28" i="55"/>
  <c r="O69" i="55"/>
  <c r="L74" i="55"/>
  <c r="O52" i="55"/>
  <c r="P70" i="55"/>
  <c r="L63" i="55"/>
  <c r="M34" i="55"/>
  <c r="M12" i="55"/>
  <c r="O34" i="55"/>
  <c r="L62" i="55"/>
  <c r="L67" i="55"/>
  <c r="M69" i="55"/>
  <c r="O76" i="55"/>
  <c r="M60" i="55"/>
  <c r="L72" i="55"/>
  <c r="J8" i="55"/>
  <c r="J7" i="55"/>
  <c r="M46" i="55"/>
  <c r="P63" i="55"/>
  <c r="E8" i="55"/>
  <c r="E7" i="55"/>
  <c r="L7" i="55"/>
  <c r="O46" i="55"/>
  <c r="O67" i="55"/>
  <c r="P76" i="55"/>
  <c r="P13" i="55"/>
  <c r="P25" i="55"/>
  <c r="P73" i="55"/>
  <c r="O74" i="55"/>
  <c r="O41" i="55"/>
  <c r="O65" i="55"/>
  <c r="P72" i="55"/>
  <c r="P29" i="55"/>
  <c r="L52" i="55"/>
  <c r="M76" i="55"/>
  <c r="M72" i="55"/>
  <c r="P60" i="55"/>
  <c r="P34" i="55"/>
  <c r="O60" i="55"/>
  <c r="O72" i="55"/>
  <c r="P20" i="55"/>
  <c r="P23" i="55"/>
  <c r="P30" i="55"/>
  <c r="P35" i="55"/>
  <c r="P44" i="55"/>
  <c r="P51" i="55"/>
  <c r="P58" i="55"/>
  <c r="O36" i="55"/>
  <c r="O22" i="55"/>
  <c r="O28" i="55"/>
  <c r="O63" i="55"/>
  <c r="P11" i="55"/>
  <c r="P27" i="55"/>
  <c r="P49" i="55"/>
  <c r="P56" i="55"/>
  <c r="P61" i="55"/>
  <c r="P77" i="55"/>
  <c r="L22" i="55"/>
  <c r="O77" i="55"/>
  <c r="O75" i="55"/>
  <c r="O73" i="55"/>
  <c r="O71" i="55"/>
  <c r="O61" i="55"/>
  <c r="O59" i="55"/>
  <c r="O57" i="55"/>
  <c r="O55" i="55"/>
  <c r="O53" i="55"/>
  <c r="O51" i="55"/>
  <c r="O49" i="55"/>
  <c r="O47" i="55"/>
  <c r="O45" i="55"/>
  <c r="O43" i="55"/>
  <c r="O39" i="55"/>
  <c r="O37" i="55"/>
  <c r="O35" i="55"/>
  <c r="O33" i="55"/>
  <c r="O31" i="55"/>
  <c r="O29" i="55"/>
  <c r="O27" i="55"/>
  <c r="O25" i="55"/>
  <c r="O23" i="55"/>
  <c r="O21" i="55"/>
  <c r="O19" i="55"/>
  <c r="O17" i="55"/>
  <c r="O15" i="55"/>
  <c r="O13" i="55"/>
  <c r="O11" i="55"/>
  <c r="P33" i="55"/>
  <c r="P46" i="55"/>
  <c r="P53" i="55"/>
  <c r="P55" i="55"/>
  <c r="P57" i="55"/>
  <c r="P59" i="55"/>
  <c r="P67" i="55"/>
  <c r="P74" i="55"/>
  <c r="P68" i="55"/>
  <c r="P64" i="55"/>
  <c r="P54" i="55"/>
  <c r="P50" i="55"/>
  <c r="P42" i="55"/>
  <c r="P38" i="55"/>
  <c r="P32" i="55"/>
  <c r="P18" i="55"/>
  <c r="P16" i="55"/>
  <c r="P14" i="55"/>
  <c r="P10" i="55"/>
  <c r="M67" i="55"/>
  <c r="P17" i="55"/>
  <c r="P19" i="55"/>
  <c r="P21" i="55"/>
  <c r="P26" i="55"/>
  <c r="P39" i="55"/>
  <c r="P45" i="55"/>
  <c r="P65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M62" i="58"/>
  <c r="P41" i="58"/>
  <c r="P36" i="58"/>
  <c r="J8" i="58"/>
  <c r="J7" i="58"/>
  <c r="P10" i="58"/>
  <c r="P77" i="58"/>
  <c r="P73" i="58"/>
  <c r="P37" i="58"/>
  <c r="I8" i="58"/>
  <c r="P9" i="58"/>
  <c r="P67" i="58"/>
  <c r="P62" i="58"/>
  <c r="P12" i="58"/>
  <c r="O72" i="58"/>
  <c r="O9" i="58"/>
  <c r="O76" i="58"/>
  <c r="O67" i="58"/>
  <c r="P49" i="58"/>
  <c r="O36" i="58"/>
  <c r="P13" i="58"/>
  <c r="L62" i="57"/>
  <c r="M62" i="57"/>
  <c r="P41" i="57"/>
  <c r="O36" i="57"/>
  <c r="P77" i="57"/>
  <c r="P60" i="57"/>
  <c r="P28" i="57"/>
  <c r="O41" i="57"/>
  <c r="P72" i="57"/>
  <c r="P67" i="57"/>
  <c r="O72" i="57"/>
  <c r="P37" i="57"/>
  <c r="P22" i="57"/>
  <c r="I8" i="57"/>
  <c r="P75" i="57"/>
  <c r="P29" i="57"/>
  <c r="P48" i="57"/>
  <c r="P61" i="57"/>
  <c r="P76" i="57"/>
  <c r="P74" i="57"/>
  <c r="P9" i="57"/>
  <c r="J8" i="57"/>
  <c r="L8" i="57"/>
  <c r="G7" i="57"/>
  <c r="L7" i="57"/>
  <c r="O76" i="57"/>
  <c r="O28" i="57"/>
  <c r="P63" i="57"/>
  <c r="P62" i="57"/>
  <c r="P70" i="57"/>
  <c r="P12" i="57"/>
  <c r="P49" i="57"/>
  <c r="O74" i="57"/>
  <c r="O48" i="57"/>
  <c r="P69" i="55"/>
  <c r="M62" i="55"/>
  <c r="O62" i="55"/>
  <c r="O48" i="55"/>
  <c r="P28" i="55"/>
  <c r="O12" i="55"/>
  <c r="L40" i="55"/>
  <c r="M40" i="55"/>
  <c r="P41" i="55"/>
  <c r="P22" i="55"/>
  <c r="P48" i="55"/>
  <c r="P36" i="55"/>
  <c r="P24" i="55"/>
  <c r="P66" i="55"/>
  <c r="P75" i="55"/>
  <c r="P31" i="55"/>
  <c r="P15" i="55"/>
  <c r="P71" i="55"/>
  <c r="P47" i="55"/>
  <c r="P62" i="55"/>
  <c r="P52" i="55"/>
  <c r="P43" i="55"/>
  <c r="P37" i="55"/>
  <c r="O40" i="55"/>
  <c r="O40" i="58"/>
  <c r="O62" i="58"/>
  <c r="I7" i="57"/>
  <c r="O40" i="57"/>
  <c r="O62" i="57"/>
  <c r="P40" i="57"/>
  <c r="P12" i="55"/>
  <c r="P40" i="55"/>
  <c r="P40" i="58"/>
  <c r="L12" i="61"/>
  <c r="L8" i="61"/>
  <c r="H7" i="61"/>
  <c r="I8" i="61"/>
  <c r="J8" i="61"/>
  <c r="P8" i="61"/>
  <c r="M8" i="61"/>
  <c r="P11" i="61"/>
  <c r="F10" i="61"/>
  <c r="M10" i="61"/>
  <c r="G7" i="61"/>
  <c r="M7" i="61"/>
  <c r="O11" i="61"/>
  <c r="K10" i="61"/>
  <c r="I9" i="61"/>
  <c r="O9" i="61"/>
  <c r="O8" i="61"/>
  <c r="L9" i="61"/>
  <c r="E7" i="61"/>
  <c r="F7" i="61"/>
  <c r="L11" i="61"/>
  <c r="L10" i="61"/>
  <c r="I10" i="61"/>
  <c r="M8" i="57"/>
  <c r="O8" i="57"/>
  <c r="P8" i="57"/>
  <c r="J7" i="57"/>
  <c r="P7" i="57"/>
  <c r="M7" i="57"/>
  <c r="O7" i="57"/>
  <c r="O3" i="57"/>
  <c r="L9" i="55"/>
  <c r="P9" i="55"/>
  <c r="G8" i="55"/>
  <c r="G7" i="55"/>
  <c r="O9" i="55"/>
  <c r="M9" i="55"/>
  <c r="I8" i="55"/>
  <c r="O8" i="55"/>
  <c r="B2" i="57"/>
  <c r="B2" i="58"/>
  <c r="B2" i="59"/>
  <c r="L7" i="61"/>
  <c r="J9" i="61"/>
  <c r="P9" i="61"/>
  <c r="J10" i="61"/>
  <c r="P10" i="61"/>
  <c r="O10" i="61"/>
  <c r="I7" i="61"/>
  <c r="M8" i="55"/>
  <c r="M7" i="55"/>
  <c r="P8" i="55"/>
  <c r="I7" i="55"/>
  <c r="J7" i="61"/>
  <c r="P7" i="61"/>
  <c r="O7" i="61"/>
  <c r="O3" i="61"/>
  <c r="P7" i="55"/>
  <c r="O7" i="55"/>
  <c r="O3" i="55"/>
  <c r="M8" i="58"/>
  <c r="O8" i="58"/>
  <c r="M7" i="58"/>
  <c r="I7" i="58"/>
  <c r="P7" i="58"/>
  <c r="P8" i="58"/>
  <c r="E7" i="59"/>
  <c r="O7" i="58"/>
  <c r="O3" i="58"/>
  <c r="L8" i="55"/>
  <c r="L9" i="58"/>
  <c r="E8" i="58"/>
  <c r="L40" i="58"/>
  <c r="L41" i="58"/>
  <c r="L43" i="58"/>
  <c r="E7" i="58"/>
  <c r="L7" i="58"/>
  <c r="L8" i="58"/>
  <c r="P20" i="59"/>
  <c r="O18" i="59"/>
  <c r="P14" i="59"/>
  <c r="O32" i="59"/>
  <c r="O11" i="59"/>
  <c r="P45" i="59"/>
  <c r="P38" i="59"/>
  <c r="P51" i="59"/>
  <c r="P54" i="59"/>
  <c r="O30" i="59"/>
  <c r="H8" i="59"/>
  <c r="O19" i="59"/>
  <c r="P25" i="59"/>
  <c r="P57" i="59"/>
  <c r="O79" i="59"/>
  <c r="P19" i="59"/>
  <c r="F8" i="59"/>
  <c r="P15" i="59"/>
  <c r="P33" i="59"/>
  <c r="P55" i="59"/>
  <c r="P79" i="59"/>
  <c r="P80" i="59"/>
  <c r="O80" i="59"/>
  <c r="O75" i="59"/>
  <c r="O10" i="59"/>
  <c r="O15" i="59"/>
  <c r="O33" i="59"/>
  <c r="O39" i="59"/>
  <c r="P39" i="59"/>
  <c r="P58" i="59"/>
  <c r="K8" i="59"/>
  <c r="P26" i="59"/>
  <c r="O29" i="59"/>
  <c r="O53" i="59"/>
  <c r="P78" i="59"/>
  <c r="P18" i="59"/>
  <c r="P43" i="59"/>
  <c r="P50" i="59"/>
  <c r="O82" i="59"/>
  <c r="P84" i="59"/>
  <c r="P16" i="59"/>
  <c r="P56" i="59"/>
  <c r="O47" i="59"/>
  <c r="P59" i="59"/>
  <c r="P30" i="59"/>
  <c r="O16" i="59"/>
  <c r="O27" i="59"/>
  <c r="P27" i="59"/>
  <c r="P32" i="59"/>
  <c r="O56" i="59"/>
  <c r="O38" i="59"/>
  <c r="O51" i="59"/>
  <c r="P36" i="59"/>
  <c r="P77" i="59"/>
  <c r="O86" i="59"/>
  <c r="O25" i="59"/>
  <c r="O54" i="59"/>
  <c r="O35" i="59"/>
  <c r="O50" i="59"/>
  <c r="O14" i="59"/>
  <c r="O78" i="59"/>
  <c r="O85" i="59"/>
  <c r="O55" i="59"/>
  <c r="O20" i="59"/>
  <c r="O26" i="59"/>
  <c r="O44" i="59"/>
  <c r="O61" i="59"/>
  <c r="P37" i="59"/>
  <c r="O87" i="59"/>
  <c r="O59" i="59"/>
  <c r="O57" i="59"/>
  <c r="P17" i="59"/>
  <c r="O58" i="59"/>
  <c r="G8" i="59"/>
  <c r="P87" i="59"/>
  <c r="O31" i="59"/>
  <c r="O17" i="59"/>
  <c r="O43" i="59"/>
  <c r="P11" i="59"/>
  <c r="P28" i="59"/>
  <c r="P53" i="59"/>
  <c r="M8" i="59"/>
  <c r="L8" i="59"/>
  <c r="O52" i="59"/>
  <c r="P24" i="59"/>
  <c r="P35" i="59"/>
  <c r="P74" i="59"/>
  <c r="H7" i="59"/>
  <c r="P23" i="59"/>
  <c r="O23" i="59"/>
  <c r="O41" i="59"/>
  <c r="P34" i="59"/>
  <c r="P46" i="59"/>
  <c r="P85" i="59"/>
  <c r="P29" i="59"/>
  <c r="O42" i="59"/>
  <c r="P47" i="59"/>
  <c r="O22" i="59"/>
  <c r="O83" i="59"/>
  <c r="P75" i="59"/>
  <c r="P13" i="59"/>
  <c r="O13" i="59"/>
  <c r="K7" i="59"/>
  <c r="O74" i="59"/>
  <c r="O24" i="59"/>
  <c r="P10" i="59"/>
  <c r="O81" i="59"/>
  <c r="P52" i="59"/>
  <c r="O34" i="59"/>
  <c r="O92" i="59"/>
  <c r="P82" i="59"/>
  <c r="P44" i="59"/>
  <c r="O84" i="59"/>
  <c r="O49" i="59"/>
  <c r="O46" i="59"/>
  <c r="O21" i="59"/>
  <c r="P21" i="59"/>
  <c r="P60" i="59"/>
  <c r="P61" i="59"/>
  <c r="P86" i="59"/>
  <c r="O36" i="59"/>
  <c r="O77" i="59"/>
  <c r="O28" i="59"/>
  <c r="O12" i="59"/>
  <c r="P83" i="59"/>
  <c r="O60" i="59"/>
  <c r="P73" i="59"/>
  <c r="I8" i="59"/>
  <c r="P9" i="59"/>
  <c r="O9" i="59"/>
  <c r="P92" i="59"/>
  <c r="P49" i="59"/>
  <c r="O40" i="59"/>
  <c r="P91" i="59"/>
  <c r="O91" i="59"/>
  <c r="O73" i="59"/>
  <c r="P42" i="59"/>
  <c r="P48" i="59"/>
  <c r="O48" i="59"/>
  <c r="P81" i="59"/>
  <c r="F7" i="59"/>
  <c r="G7" i="59"/>
  <c r="P12" i="59"/>
  <c r="P22" i="59"/>
  <c r="J8" i="59"/>
  <c r="J7" i="59"/>
  <c r="M7" i="59"/>
  <c r="L7" i="59"/>
  <c r="P41" i="59"/>
  <c r="I7" i="59"/>
  <c r="P7" i="59"/>
  <c r="P8" i="59"/>
  <c r="O8" i="59"/>
  <c r="P40" i="59"/>
  <c r="O7" i="59"/>
  <c r="O3" i="59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<sst xmlns="http://schemas.openxmlformats.org/spreadsheetml/2006/main" count="437" uniqueCount="119">
  <si>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</si>
  <si>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</si>
  <si>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</si>
  <si>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</si>
  <si>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</si>
  <si>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</si>
  <si>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</si>
  <si>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</si>
  <si>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</si>
  <si>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</si>
  <si>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</si>
  <si>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</si>
  <si>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</si>
  <si>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</si>
  <si>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</si>
  <si>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</si>
  <si>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</si>
  <si>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</si>
  <si>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</si>
  <si>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</si>
  <si>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</si>
  <si>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</si>
  <si>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</si>
  <si>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</si>
  <si>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</si>
  <si>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</si>
  <si>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</si>
  <si>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</si>
  <si>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</si>
  <si>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</si>
  <si>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</si>
  <si>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</si>
  <si>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</si>
  <si>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</si>
  <si>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</si>
  <si>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</si>
  <si>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</si>
  <si>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</si>
  <si>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</si>
  <si>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</si>
  <si>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</si>
  <si>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</si>
  <si>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</si>
  <si>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</si>
  <si>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</si>
  <si>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</si>
  <si>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</si>
  <si>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</si>
  <si>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</si>
  <si>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</si>
  <si>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</si>
  <si>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</si>
  <si>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</si>
  <si>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</si>
  <si>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</si>
  <si>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</si>
  <si>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</si>
  <si>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</si>
  <si>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</si>
  <si>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</si>
  <si>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</si>
  <si>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</si>
  <si>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</si>
  <si>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</si>
  <si>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</si>
  <si>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</si>
  <si>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</si>
  <si>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</si>
  <si>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</si>
  <si>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</si>
  <si>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</si>
  <si>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</si>
  <si>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</si>
  <si>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</si>
  <si>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</si>
  <si>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</si>
  <si>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</si>
  <si>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</si>
  <si>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</si>
  <si>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</si>
  <si>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</si>
  <si>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</si>
  <si>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</si>
  <si>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</si>
  <si>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</si>
  <si>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</si>
  <si>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</si>
  <si>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</si>
  <si>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</si>
  <si>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</si>
  <si>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</si>
  <si>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</si>
  <si>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</si>
  <si>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</si>
  <si>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</si>
  <si>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</si>
  <si>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</si>
  <si>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</si>
  <si>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</si>
  <si>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</si>
  <si>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</si>
  <si>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</si>
  <si>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</si>
  <si>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</si>
  <si>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</si>
  <si>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</si>
  <si>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</si>
  <si>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</si>
  <si>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</si>
  <si>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</si>
  <si>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</si>
  <si>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</si>
  <si>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</si>
  <si>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</si>
  <si>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</si>
  <si>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</si>
  <si>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</si>
  <si>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11 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</si>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</sst>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7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6" fillId="0" borderId="0" xfId="0" applyNumberFormat="1" applyFont="1" applyAlignment="1" applyProtection="1">
      <alignment vertical="center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0" name="Line 1">
          <a:extLst>
            <a:ext uri="{FF2B5EF4-FFF2-40B4-BE49-F238E27FC236}">
              <a16:creationId xmlns:a16="http://schemas.microsoft.com/office/drawing/2014/main" id="{C577C6EC-BA24-717F-8EA9-A5D02A97EB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1" name="Line 1">
          <a:extLst>
            <a:ext uri="{FF2B5EF4-FFF2-40B4-BE49-F238E27FC236}">
              <a16:creationId xmlns:a16="http://schemas.microsoft.com/office/drawing/2014/main" id="{3BA432CD-FFD2-73B6-AC96-0AA6C554DF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2" name="Line 1">
          <a:extLst>
            <a:ext uri="{FF2B5EF4-FFF2-40B4-BE49-F238E27FC236}">
              <a16:creationId xmlns:a16="http://schemas.microsoft.com/office/drawing/2014/main" id="{DB969F3D-9419-A3AD-1632-4F912513FD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3" name="Line 1">
          <a:extLst>
            <a:ext uri="{FF2B5EF4-FFF2-40B4-BE49-F238E27FC236}">
              <a16:creationId xmlns:a16="http://schemas.microsoft.com/office/drawing/2014/main" id="{7FFA1259-A188-7AF8-B475-CC8ECF8F12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4" name="Line 1">
          <a:extLst>
            <a:ext uri="{FF2B5EF4-FFF2-40B4-BE49-F238E27FC236}">
              <a16:creationId xmlns:a16="http://schemas.microsoft.com/office/drawing/2014/main" id="{DA3E6853-99B8-A835-6C80-4B12EAB51C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5" name="Line 1">
          <a:extLst>
            <a:ext uri="{FF2B5EF4-FFF2-40B4-BE49-F238E27FC236}">
              <a16:creationId xmlns:a16="http://schemas.microsoft.com/office/drawing/2014/main" id="{03DEA560-DD48-3078-67F7-CA40549305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6" name="Line 1">
          <a:extLst>
            <a:ext uri="{FF2B5EF4-FFF2-40B4-BE49-F238E27FC236}">
              <a16:creationId xmlns:a16="http://schemas.microsoft.com/office/drawing/2014/main" id="{6B6D9CC4-AF9F-6CEE-0CD5-A9DC0279E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7" name="Line 1">
          <a:extLst>
            <a:ext uri="{FF2B5EF4-FFF2-40B4-BE49-F238E27FC236}">
              <a16:creationId xmlns:a16="http://schemas.microsoft.com/office/drawing/2014/main" id="{FB26ADDA-002A-417C-353B-6E1209A884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8" name="Line 1">
          <a:extLst>
            <a:ext uri="{FF2B5EF4-FFF2-40B4-BE49-F238E27FC236}">
              <a16:creationId xmlns:a16="http://schemas.microsoft.com/office/drawing/2014/main" id="{AE44772B-BE60-DD5D-BA2B-709320468E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69" name="Line 1">
          <a:extLst>
            <a:ext uri="{FF2B5EF4-FFF2-40B4-BE49-F238E27FC236}">
              <a16:creationId xmlns:a16="http://schemas.microsoft.com/office/drawing/2014/main" id="{94360AA7-2E3C-9F8A-1AD2-AC72F8B4ED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0" name="Line 1">
          <a:extLst>
            <a:ext uri="{FF2B5EF4-FFF2-40B4-BE49-F238E27FC236}">
              <a16:creationId xmlns:a16="http://schemas.microsoft.com/office/drawing/2014/main" id="{7DD73551-A11D-48D3-DE1E-D0A80FE621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1" name="Line 1">
          <a:extLst>
            <a:ext uri="{FF2B5EF4-FFF2-40B4-BE49-F238E27FC236}">
              <a16:creationId xmlns:a16="http://schemas.microsoft.com/office/drawing/2014/main" id="{7DD7CBC1-A36F-A672-6B80-3D0EDB3507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2" name="Line 1">
          <a:extLst>
            <a:ext uri="{FF2B5EF4-FFF2-40B4-BE49-F238E27FC236}">
              <a16:creationId xmlns:a16="http://schemas.microsoft.com/office/drawing/2014/main" id="{BA2BF52C-E54C-D276-F91A-9335EBA823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3" name="Line 1">
          <a:extLst>
            <a:ext uri="{FF2B5EF4-FFF2-40B4-BE49-F238E27FC236}">
              <a16:creationId xmlns:a16="http://schemas.microsoft.com/office/drawing/2014/main" id="{4DF60581-34A8-B32C-0133-7FF610C349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4" name="Line 1">
          <a:extLst>
            <a:ext uri="{FF2B5EF4-FFF2-40B4-BE49-F238E27FC236}">
              <a16:creationId xmlns:a16="http://schemas.microsoft.com/office/drawing/2014/main" id="{5F3FA2BD-10B8-D706-5BCC-7515478E4F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5" name="Line 1">
          <a:extLst>
            <a:ext uri="{FF2B5EF4-FFF2-40B4-BE49-F238E27FC236}">
              <a16:creationId xmlns:a16="http://schemas.microsoft.com/office/drawing/2014/main" id="{4E73A106-10E3-BBE0-41DD-6F03D1D83B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6" name="Line 1">
          <a:extLst>
            <a:ext uri="{FF2B5EF4-FFF2-40B4-BE49-F238E27FC236}">
              <a16:creationId xmlns:a16="http://schemas.microsoft.com/office/drawing/2014/main" id="{7BEF16F1-DF64-F5FF-8956-F118977556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7" name="Line 1">
          <a:extLst>
            <a:ext uri="{FF2B5EF4-FFF2-40B4-BE49-F238E27FC236}">
              <a16:creationId xmlns:a16="http://schemas.microsoft.com/office/drawing/2014/main" id="{4EBD9511-8140-FC89-BB03-C1F615B52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8" name="Line 1">
          <a:extLst>
            <a:ext uri="{FF2B5EF4-FFF2-40B4-BE49-F238E27FC236}">
              <a16:creationId xmlns:a16="http://schemas.microsoft.com/office/drawing/2014/main" id="{71740C25-4998-0AD1-C4D1-895184E9A8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79" name="Line 1">
          <a:extLst>
            <a:ext uri="{FF2B5EF4-FFF2-40B4-BE49-F238E27FC236}">
              <a16:creationId xmlns:a16="http://schemas.microsoft.com/office/drawing/2014/main" id="{9161B3D7-9E8F-1820-10DC-0C2A6B459C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0" name="Line 1">
          <a:extLst>
            <a:ext uri="{FF2B5EF4-FFF2-40B4-BE49-F238E27FC236}">
              <a16:creationId xmlns:a16="http://schemas.microsoft.com/office/drawing/2014/main" id="{2D9A85D7-6B58-67A5-06DB-0254284D19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1" name="Line 1">
          <a:extLst>
            <a:ext uri="{FF2B5EF4-FFF2-40B4-BE49-F238E27FC236}">
              <a16:creationId xmlns:a16="http://schemas.microsoft.com/office/drawing/2014/main" id="{51C18F65-58D5-301F-68C1-A773FE13D4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2" name="Line 1">
          <a:extLst>
            <a:ext uri="{FF2B5EF4-FFF2-40B4-BE49-F238E27FC236}">
              <a16:creationId xmlns:a16="http://schemas.microsoft.com/office/drawing/2014/main" id="{341A52D6-A053-43C2-AFD2-426FE4EE6F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3" name="Line 1">
          <a:extLst>
            <a:ext uri="{FF2B5EF4-FFF2-40B4-BE49-F238E27FC236}">
              <a16:creationId xmlns:a16="http://schemas.microsoft.com/office/drawing/2014/main" id="{A3FE8E91-FCA9-B0D2-5C44-14CC75AF26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4" name="Line 1">
          <a:extLst>
            <a:ext uri="{FF2B5EF4-FFF2-40B4-BE49-F238E27FC236}">
              <a16:creationId xmlns:a16="http://schemas.microsoft.com/office/drawing/2014/main" id="{BCD61564-F8D6-C1D7-E926-9375D87904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5" name="Line 1">
          <a:extLst>
            <a:ext uri="{FF2B5EF4-FFF2-40B4-BE49-F238E27FC236}">
              <a16:creationId xmlns:a16="http://schemas.microsoft.com/office/drawing/2014/main" id="{CC8B24E5-1D57-53D2-9A26-7BA2EC1E69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6" name="Line 1">
          <a:extLst>
            <a:ext uri="{FF2B5EF4-FFF2-40B4-BE49-F238E27FC236}">
              <a16:creationId xmlns:a16="http://schemas.microsoft.com/office/drawing/2014/main" id="{CB46E659-1E79-3539-C18D-40465704F6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7" name="Line 1">
          <a:extLst>
            <a:ext uri="{FF2B5EF4-FFF2-40B4-BE49-F238E27FC236}">
              <a16:creationId xmlns:a16="http://schemas.microsoft.com/office/drawing/2014/main" id="{40C3F5A9-6D2A-FC74-6EE7-CDD591D7E0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8" name="Line 1">
          <a:extLst>
            <a:ext uri="{FF2B5EF4-FFF2-40B4-BE49-F238E27FC236}">
              <a16:creationId xmlns:a16="http://schemas.microsoft.com/office/drawing/2014/main" id="{7E9ACF31-6924-304D-CFE0-D9464A787E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89" name="Line 1">
          <a:extLst>
            <a:ext uri="{FF2B5EF4-FFF2-40B4-BE49-F238E27FC236}">
              <a16:creationId xmlns:a16="http://schemas.microsoft.com/office/drawing/2014/main" id="{7A6A0535-3CF8-FEFC-5EA9-D1ABB9EC91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0" name="Line 1">
          <a:extLst>
            <a:ext uri="{FF2B5EF4-FFF2-40B4-BE49-F238E27FC236}">
              <a16:creationId xmlns:a16="http://schemas.microsoft.com/office/drawing/2014/main" id="{E167548C-C822-02E1-A707-68AD5A3AAF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1" name="Line 1">
          <a:extLst>
            <a:ext uri="{FF2B5EF4-FFF2-40B4-BE49-F238E27FC236}">
              <a16:creationId xmlns:a16="http://schemas.microsoft.com/office/drawing/2014/main" id="{200B9D15-6005-5447-F8AC-6314EADB6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2" name="Line 1">
          <a:extLst>
            <a:ext uri="{FF2B5EF4-FFF2-40B4-BE49-F238E27FC236}">
              <a16:creationId xmlns:a16="http://schemas.microsoft.com/office/drawing/2014/main" id="{55C51206-500C-62B5-1480-2ADA3EC729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3" name="Line 1">
          <a:extLst>
            <a:ext uri="{FF2B5EF4-FFF2-40B4-BE49-F238E27FC236}">
              <a16:creationId xmlns:a16="http://schemas.microsoft.com/office/drawing/2014/main" id="{0995FC5F-7838-9ADD-A215-2FF101FDA0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4" name="Line 1">
          <a:extLst>
            <a:ext uri="{FF2B5EF4-FFF2-40B4-BE49-F238E27FC236}">
              <a16:creationId xmlns:a16="http://schemas.microsoft.com/office/drawing/2014/main" id="{EC3DAC5E-9B87-7592-7051-157E136A79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5" name="Line 1">
          <a:extLst>
            <a:ext uri="{FF2B5EF4-FFF2-40B4-BE49-F238E27FC236}">
              <a16:creationId xmlns:a16="http://schemas.microsoft.com/office/drawing/2014/main" id="{AD8F0661-F679-7CAB-042E-A87DE095F0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6" name="Line 1">
          <a:extLst>
            <a:ext uri="{FF2B5EF4-FFF2-40B4-BE49-F238E27FC236}">
              <a16:creationId xmlns:a16="http://schemas.microsoft.com/office/drawing/2014/main" id="{E6094FA2-460A-96A5-B507-D0835C9DF7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7" name="Line 1">
          <a:extLst>
            <a:ext uri="{FF2B5EF4-FFF2-40B4-BE49-F238E27FC236}">
              <a16:creationId xmlns:a16="http://schemas.microsoft.com/office/drawing/2014/main" id="{B813E80A-7B78-472C-906C-56EFEC0808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8" name="Line 1">
          <a:extLst>
            <a:ext uri="{FF2B5EF4-FFF2-40B4-BE49-F238E27FC236}">
              <a16:creationId xmlns:a16="http://schemas.microsoft.com/office/drawing/2014/main" id="{BA759C95-54BB-B0C1-D55C-F717FD5974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999" name="Line 1">
          <a:extLst>
            <a:ext uri="{FF2B5EF4-FFF2-40B4-BE49-F238E27FC236}">
              <a16:creationId xmlns:a16="http://schemas.microsoft.com/office/drawing/2014/main" id="{B1A44834-0C13-91A4-A68C-328B83DED2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00" name="Line 1">
          <a:extLst>
            <a:ext uri="{FF2B5EF4-FFF2-40B4-BE49-F238E27FC236}">
              <a16:creationId xmlns:a16="http://schemas.microsoft.com/office/drawing/2014/main" id="{55218A80-AFC6-AD1E-07C9-796802D976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01" name="Line 1">
          <a:extLst>
            <a:ext uri="{FF2B5EF4-FFF2-40B4-BE49-F238E27FC236}">
              <a16:creationId xmlns:a16="http://schemas.microsoft.com/office/drawing/2014/main" id="{50974480-3304-1D7C-1B68-75CFFEE03C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49" name="Line 1">
          <a:extLst>
            <a:ext uri="{FF2B5EF4-FFF2-40B4-BE49-F238E27FC236}">
              <a16:creationId xmlns:a16="http://schemas.microsoft.com/office/drawing/2014/main" id="{348EB262-2581-0CEB-8805-5F36680FE0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0" name="Line 1">
          <a:extLst>
            <a:ext uri="{FF2B5EF4-FFF2-40B4-BE49-F238E27FC236}">
              <a16:creationId xmlns:a16="http://schemas.microsoft.com/office/drawing/2014/main" id="{FD4D2D64-E2DC-3AD3-2EB7-91028F26E1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1" name="Line 1">
          <a:extLst>
            <a:ext uri="{FF2B5EF4-FFF2-40B4-BE49-F238E27FC236}">
              <a16:creationId xmlns:a16="http://schemas.microsoft.com/office/drawing/2014/main" id="{4212EA81-AF09-BC8C-5704-60AC5B6880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2" name="Line 1">
          <a:extLst>
            <a:ext uri="{FF2B5EF4-FFF2-40B4-BE49-F238E27FC236}">
              <a16:creationId xmlns:a16="http://schemas.microsoft.com/office/drawing/2014/main" id="{A7963B5B-8B7A-05C6-13FE-5F242CD4F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3" name="Line 1">
          <a:extLst>
            <a:ext uri="{FF2B5EF4-FFF2-40B4-BE49-F238E27FC236}">
              <a16:creationId xmlns:a16="http://schemas.microsoft.com/office/drawing/2014/main" id="{6C41B584-24E7-9610-254E-42099F3D02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4" name="Line 1">
          <a:extLst>
            <a:ext uri="{FF2B5EF4-FFF2-40B4-BE49-F238E27FC236}">
              <a16:creationId xmlns:a16="http://schemas.microsoft.com/office/drawing/2014/main" id="{9264E76D-7D17-ACCE-4902-136875CD2F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5" name="Line 1">
          <a:extLst>
            <a:ext uri="{FF2B5EF4-FFF2-40B4-BE49-F238E27FC236}">
              <a16:creationId xmlns:a16="http://schemas.microsoft.com/office/drawing/2014/main" id="{CFF7505A-8C81-3E2F-28D2-A0A92D544D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6" name="Line 1">
          <a:extLst>
            <a:ext uri="{FF2B5EF4-FFF2-40B4-BE49-F238E27FC236}">
              <a16:creationId xmlns:a16="http://schemas.microsoft.com/office/drawing/2014/main" id="{7C5755B6-2E3F-664B-36DE-BF4ACF914F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7" name="Line 1">
          <a:extLst>
            <a:ext uri="{FF2B5EF4-FFF2-40B4-BE49-F238E27FC236}">
              <a16:creationId xmlns:a16="http://schemas.microsoft.com/office/drawing/2014/main" id="{B24FB105-207F-A530-9B91-1AC4159161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8" name="Line 1">
          <a:extLst>
            <a:ext uri="{FF2B5EF4-FFF2-40B4-BE49-F238E27FC236}">
              <a16:creationId xmlns:a16="http://schemas.microsoft.com/office/drawing/2014/main" id="{485FEC92-B0D4-3E9F-22CE-8288871082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59" name="Line 1">
          <a:extLst>
            <a:ext uri="{FF2B5EF4-FFF2-40B4-BE49-F238E27FC236}">
              <a16:creationId xmlns:a16="http://schemas.microsoft.com/office/drawing/2014/main" id="{B98499C0-0ACA-FD55-A6E0-5D2458B995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0" name="Line 1">
          <a:extLst>
            <a:ext uri="{FF2B5EF4-FFF2-40B4-BE49-F238E27FC236}">
              <a16:creationId xmlns:a16="http://schemas.microsoft.com/office/drawing/2014/main" id="{EBA96F86-B787-5E03-2588-F75482C4A8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1" name="Line 1">
          <a:extLst>
            <a:ext uri="{FF2B5EF4-FFF2-40B4-BE49-F238E27FC236}">
              <a16:creationId xmlns:a16="http://schemas.microsoft.com/office/drawing/2014/main" id="{0710D9F1-72D7-F6ED-70CB-DD5064CA13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2" name="Line 1">
          <a:extLst>
            <a:ext uri="{FF2B5EF4-FFF2-40B4-BE49-F238E27FC236}">
              <a16:creationId xmlns:a16="http://schemas.microsoft.com/office/drawing/2014/main" id="{019DBDA2-9B97-CF54-0252-C4F5C0BE04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3" name="Line 1">
          <a:extLst>
            <a:ext uri="{FF2B5EF4-FFF2-40B4-BE49-F238E27FC236}">
              <a16:creationId xmlns:a16="http://schemas.microsoft.com/office/drawing/2014/main" id="{F043519B-AFB4-BBA1-44C0-A8E8FEA322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4" name="Line 1">
          <a:extLst>
            <a:ext uri="{FF2B5EF4-FFF2-40B4-BE49-F238E27FC236}">
              <a16:creationId xmlns:a16="http://schemas.microsoft.com/office/drawing/2014/main" id="{10A3DA6C-A97F-FD6F-C8A4-C6C22966D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5" name="Line 1">
          <a:extLst>
            <a:ext uri="{FF2B5EF4-FFF2-40B4-BE49-F238E27FC236}">
              <a16:creationId xmlns:a16="http://schemas.microsoft.com/office/drawing/2014/main" id="{499D921E-B982-636B-72A3-0097D4EAC5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6" name="Line 1">
          <a:extLst>
            <a:ext uri="{FF2B5EF4-FFF2-40B4-BE49-F238E27FC236}">
              <a16:creationId xmlns:a16="http://schemas.microsoft.com/office/drawing/2014/main" id="{FC0F9682-E9B1-55D4-6834-BAC63ED86E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7" name="Line 1">
          <a:extLst>
            <a:ext uri="{FF2B5EF4-FFF2-40B4-BE49-F238E27FC236}">
              <a16:creationId xmlns:a16="http://schemas.microsoft.com/office/drawing/2014/main" id="{CFB661FC-0A69-4927-4D4E-5F998A06CE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8" name="Line 1">
          <a:extLst>
            <a:ext uri="{FF2B5EF4-FFF2-40B4-BE49-F238E27FC236}">
              <a16:creationId xmlns:a16="http://schemas.microsoft.com/office/drawing/2014/main" id="{04DEE9A0-0973-CE68-18CC-C4664994A8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69" name="Line 1">
          <a:extLst>
            <a:ext uri="{FF2B5EF4-FFF2-40B4-BE49-F238E27FC236}">
              <a16:creationId xmlns:a16="http://schemas.microsoft.com/office/drawing/2014/main" id="{4E23AC57-EBA5-6858-9D1B-6EBB672A69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0" name="Line 1">
          <a:extLst>
            <a:ext uri="{FF2B5EF4-FFF2-40B4-BE49-F238E27FC236}">
              <a16:creationId xmlns:a16="http://schemas.microsoft.com/office/drawing/2014/main" id="{F4F1B4E0-795B-7D84-78B8-8069655996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1" name="Line 1">
          <a:extLst>
            <a:ext uri="{FF2B5EF4-FFF2-40B4-BE49-F238E27FC236}">
              <a16:creationId xmlns:a16="http://schemas.microsoft.com/office/drawing/2014/main" id="{439106AA-8132-61FB-FBFF-7481F1D785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2" name="Line 1">
          <a:extLst>
            <a:ext uri="{FF2B5EF4-FFF2-40B4-BE49-F238E27FC236}">
              <a16:creationId xmlns:a16="http://schemas.microsoft.com/office/drawing/2014/main" id="{97D44B88-3FC4-E49C-6E9A-308C617D21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3" name="Line 1">
          <a:extLst>
            <a:ext uri="{FF2B5EF4-FFF2-40B4-BE49-F238E27FC236}">
              <a16:creationId xmlns:a16="http://schemas.microsoft.com/office/drawing/2014/main" id="{C1E72C11-5A0D-2552-6EEF-32801F538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4" name="Line 1">
          <a:extLst>
            <a:ext uri="{FF2B5EF4-FFF2-40B4-BE49-F238E27FC236}">
              <a16:creationId xmlns:a16="http://schemas.microsoft.com/office/drawing/2014/main" id="{1EA0388F-E00D-FB2A-CD01-49B4AC5BC6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5" name="Line 1">
          <a:extLst>
            <a:ext uri="{FF2B5EF4-FFF2-40B4-BE49-F238E27FC236}">
              <a16:creationId xmlns:a16="http://schemas.microsoft.com/office/drawing/2014/main" id="{1EDACDCC-514A-4F66-B50F-E44EA89F69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6" name="Line 1">
          <a:extLst>
            <a:ext uri="{FF2B5EF4-FFF2-40B4-BE49-F238E27FC236}">
              <a16:creationId xmlns:a16="http://schemas.microsoft.com/office/drawing/2014/main" id="{FC95611A-3FC5-6EEB-4B14-B918CC08CD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7" name="Line 1">
          <a:extLst>
            <a:ext uri="{FF2B5EF4-FFF2-40B4-BE49-F238E27FC236}">
              <a16:creationId xmlns:a16="http://schemas.microsoft.com/office/drawing/2014/main" id="{9F2648DB-F9D7-C53F-3E0F-44FA7FC6EE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8" name="Line 1">
          <a:extLst>
            <a:ext uri="{FF2B5EF4-FFF2-40B4-BE49-F238E27FC236}">
              <a16:creationId xmlns:a16="http://schemas.microsoft.com/office/drawing/2014/main" id="{D2BECA72-67E5-9FF4-D37F-6B5DED49DB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79" name="Line 1">
          <a:extLst>
            <a:ext uri="{FF2B5EF4-FFF2-40B4-BE49-F238E27FC236}">
              <a16:creationId xmlns:a16="http://schemas.microsoft.com/office/drawing/2014/main" id="{90F4F7E9-3F8B-3632-D73D-E0F4037D97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0" name="Line 1">
          <a:extLst>
            <a:ext uri="{FF2B5EF4-FFF2-40B4-BE49-F238E27FC236}">
              <a16:creationId xmlns:a16="http://schemas.microsoft.com/office/drawing/2014/main" id="{E7EDA1FC-B20B-F9B5-6FC5-8B37F8E120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1" name="Line 1">
          <a:extLst>
            <a:ext uri="{FF2B5EF4-FFF2-40B4-BE49-F238E27FC236}">
              <a16:creationId xmlns:a16="http://schemas.microsoft.com/office/drawing/2014/main" id="{EDA2A6F3-333B-D8F6-AB7D-00FAAF4BF3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2" name="Line 1">
          <a:extLst>
            <a:ext uri="{FF2B5EF4-FFF2-40B4-BE49-F238E27FC236}">
              <a16:creationId xmlns:a16="http://schemas.microsoft.com/office/drawing/2014/main" id="{0227FBE1-28F3-8CB3-CF95-C076DCCEA1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3" name="Line 1">
          <a:extLst>
            <a:ext uri="{FF2B5EF4-FFF2-40B4-BE49-F238E27FC236}">
              <a16:creationId xmlns:a16="http://schemas.microsoft.com/office/drawing/2014/main" id="{1224AE82-A722-5BB5-CEAE-338BFD6386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4" name="Line 1">
          <a:extLst>
            <a:ext uri="{FF2B5EF4-FFF2-40B4-BE49-F238E27FC236}">
              <a16:creationId xmlns:a16="http://schemas.microsoft.com/office/drawing/2014/main" id="{63660B7A-423B-F476-8269-EDCCACB786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5" name="Line 1">
          <a:extLst>
            <a:ext uri="{FF2B5EF4-FFF2-40B4-BE49-F238E27FC236}">
              <a16:creationId xmlns:a16="http://schemas.microsoft.com/office/drawing/2014/main" id="{8D40D132-33DC-C93A-6DFB-D209A72884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6" name="Line 1">
          <a:extLst>
            <a:ext uri="{FF2B5EF4-FFF2-40B4-BE49-F238E27FC236}">
              <a16:creationId xmlns:a16="http://schemas.microsoft.com/office/drawing/2014/main" id="{31DF1DF6-77BE-D106-9FB4-1D32EB0296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7" name="Line 1">
          <a:extLst>
            <a:ext uri="{FF2B5EF4-FFF2-40B4-BE49-F238E27FC236}">
              <a16:creationId xmlns:a16="http://schemas.microsoft.com/office/drawing/2014/main" id="{19C1296C-BAE6-70D5-7A57-38D60124C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8" name="Line 1">
          <a:extLst>
            <a:ext uri="{FF2B5EF4-FFF2-40B4-BE49-F238E27FC236}">
              <a16:creationId xmlns:a16="http://schemas.microsoft.com/office/drawing/2014/main" id="{9970003B-55B4-72EC-C6E0-8344269674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89" name="Line 1">
          <a:extLst>
            <a:ext uri="{FF2B5EF4-FFF2-40B4-BE49-F238E27FC236}">
              <a16:creationId xmlns:a16="http://schemas.microsoft.com/office/drawing/2014/main" id="{D9C62769-8E55-5F1D-5D64-BE4AA60213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090" name="Line 1">
          <a:extLst>
            <a:ext uri="{FF2B5EF4-FFF2-40B4-BE49-F238E27FC236}">
              <a16:creationId xmlns:a16="http://schemas.microsoft.com/office/drawing/2014/main" id="{6FBFC8BE-37D3-96FE-7CB8-D887B49A31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3" name="Line 1">
          <a:extLst>
            <a:ext uri="{FF2B5EF4-FFF2-40B4-BE49-F238E27FC236}">
              <a16:creationId xmlns:a16="http://schemas.microsoft.com/office/drawing/2014/main" id="{88983348-BB43-6973-3832-0074B252EF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4" name="Line 1">
          <a:extLst>
            <a:ext uri="{FF2B5EF4-FFF2-40B4-BE49-F238E27FC236}">
              <a16:creationId xmlns:a16="http://schemas.microsoft.com/office/drawing/2014/main" id="{65AB770E-F548-E883-A8F6-C9FAD41D11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5" name="Line 1">
          <a:extLst>
            <a:ext uri="{FF2B5EF4-FFF2-40B4-BE49-F238E27FC236}">
              <a16:creationId xmlns:a16="http://schemas.microsoft.com/office/drawing/2014/main" id="{9B58F735-7F64-B621-E67C-CCE9C9AA56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6" name="Line 1">
          <a:extLst>
            <a:ext uri="{FF2B5EF4-FFF2-40B4-BE49-F238E27FC236}">
              <a16:creationId xmlns:a16="http://schemas.microsoft.com/office/drawing/2014/main" id="{85CADC9D-8CA0-69CC-F215-E74D82465E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7" name="Line 1">
          <a:extLst>
            <a:ext uri="{FF2B5EF4-FFF2-40B4-BE49-F238E27FC236}">
              <a16:creationId xmlns:a16="http://schemas.microsoft.com/office/drawing/2014/main" id="{5EEA244A-7A64-2541-8E9F-95E126D360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8" name="Line 1">
          <a:extLst>
            <a:ext uri="{FF2B5EF4-FFF2-40B4-BE49-F238E27FC236}">
              <a16:creationId xmlns:a16="http://schemas.microsoft.com/office/drawing/2014/main" id="{C411B8E9-EF47-0AD4-9620-40C1DF55EF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79" name="Line 1">
          <a:extLst>
            <a:ext uri="{FF2B5EF4-FFF2-40B4-BE49-F238E27FC236}">
              <a16:creationId xmlns:a16="http://schemas.microsoft.com/office/drawing/2014/main" id="{6201AE06-7205-1520-D4CF-B110F430D3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0" name="Line 1">
          <a:extLst>
            <a:ext uri="{FF2B5EF4-FFF2-40B4-BE49-F238E27FC236}">
              <a16:creationId xmlns:a16="http://schemas.microsoft.com/office/drawing/2014/main" id="{408C8414-8C8C-74F5-9C4B-0D1D160FDF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1" name="Line 1">
          <a:extLst>
            <a:ext uri="{FF2B5EF4-FFF2-40B4-BE49-F238E27FC236}">
              <a16:creationId xmlns:a16="http://schemas.microsoft.com/office/drawing/2014/main" id="{84C25834-B6CD-B8C3-636B-A1A7B6BBA5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2" name="Line 1">
          <a:extLst>
            <a:ext uri="{FF2B5EF4-FFF2-40B4-BE49-F238E27FC236}">
              <a16:creationId xmlns:a16="http://schemas.microsoft.com/office/drawing/2014/main" id="{85578513-90B8-DD22-FF6A-3B212C3E37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3" name="Line 1">
          <a:extLst>
            <a:ext uri="{FF2B5EF4-FFF2-40B4-BE49-F238E27FC236}">
              <a16:creationId xmlns:a16="http://schemas.microsoft.com/office/drawing/2014/main" id="{95CA4D22-3EA0-6F41-631E-633D5ADECF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4" name="Line 1">
          <a:extLst>
            <a:ext uri="{FF2B5EF4-FFF2-40B4-BE49-F238E27FC236}">
              <a16:creationId xmlns:a16="http://schemas.microsoft.com/office/drawing/2014/main" id="{75687FFE-8C90-0830-34E1-5067713850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5" name="Line 1">
          <a:extLst>
            <a:ext uri="{FF2B5EF4-FFF2-40B4-BE49-F238E27FC236}">
              <a16:creationId xmlns:a16="http://schemas.microsoft.com/office/drawing/2014/main" id="{9118EF51-EC3A-02CB-1BDF-CFE4BC8C90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6" name="Line 1">
          <a:extLst>
            <a:ext uri="{FF2B5EF4-FFF2-40B4-BE49-F238E27FC236}">
              <a16:creationId xmlns:a16="http://schemas.microsoft.com/office/drawing/2014/main" id="{3E66C68C-7A4A-E8DC-EB86-AADE3573B4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7" name="Line 1">
          <a:extLst>
            <a:ext uri="{FF2B5EF4-FFF2-40B4-BE49-F238E27FC236}">
              <a16:creationId xmlns:a16="http://schemas.microsoft.com/office/drawing/2014/main" id="{3653F662-AEE0-206D-DD7C-AEDB1C50C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8" name="Line 1">
          <a:extLst>
            <a:ext uri="{FF2B5EF4-FFF2-40B4-BE49-F238E27FC236}">
              <a16:creationId xmlns:a16="http://schemas.microsoft.com/office/drawing/2014/main" id="{A77DF134-3D18-8F8D-4D61-2C8C860BCE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89" name="Line 1">
          <a:extLst>
            <a:ext uri="{FF2B5EF4-FFF2-40B4-BE49-F238E27FC236}">
              <a16:creationId xmlns:a16="http://schemas.microsoft.com/office/drawing/2014/main" id="{BAA4B28F-84C4-4C7D-D7EE-E0F3CFFCF9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0" name="Line 1">
          <a:extLst>
            <a:ext uri="{FF2B5EF4-FFF2-40B4-BE49-F238E27FC236}">
              <a16:creationId xmlns:a16="http://schemas.microsoft.com/office/drawing/2014/main" id="{FADDDF60-E625-67FD-0CB0-2FA66CAA07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1" name="Line 1">
          <a:extLst>
            <a:ext uri="{FF2B5EF4-FFF2-40B4-BE49-F238E27FC236}">
              <a16:creationId xmlns:a16="http://schemas.microsoft.com/office/drawing/2014/main" id="{F0CC6D04-2E86-859E-243C-1BEF897FA2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2" name="Line 1">
          <a:extLst>
            <a:ext uri="{FF2B5EF4-FFF2-40B4-BE49-F238E27FC236}">
              <a16:creationId xmlns:a16="http://schemas.microsoft.com/office/drawing/2014/main" id="{55D0F07F-2070-06A7-0E27-B01E4627EC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3" name="Line 1">
          <a:extLst>
            <a:ext uri="{FF2B5EF4-FFF2-40B4-BE49-F238E27FC236}">
              <a16:creationId xmlns:a16="http://schemas.microsoft.com/office/drawing/2014/main" id="{B2769B10-C1E2-E2E1-83E7-299AACE37E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4" name="Line 1">
          <a:extLst>
            <a:ext uri="{FF2B5EF4-FFF2-40B4-BE49-F238E27FC236}">
              <a16:creationId xmlns:a16="http://schemas.microsoft.com/office/drawing/2014/main" id="{E48FA7F1-4ADD-1A8A-5AE8-D10A02269C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5" name="Line 1">
          <a:extLst>
            <a:ext uri="{FF2B5EF4-FFF2-40B4-BE49-F238E27FC236}">
              <a16:creationId xmlns:a16="http://schemas.microsoft.com/office/drawing/2014/main" id="{9BC0FC23-A641-C8BC-811A-0F4FE069C1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6" name="Line 1">
          <a:extLst>
            <a:ext uri="{FF2B5EF4-FFF2-40B4-BE49-F238E27FC236}">
              <a16:creationId xmlns:a16="http://schemas.microsoft.com/office/drawing/2014/main" id="{B3F7113A-5CC1-5962-D392-7B82CC6D1A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7" name="Line 1">
          <a:extLst>
            <a:ext uri="{FF2B5EF4-FFF2-40B4-BE49-F238E27FC236}">
              <a16:creationId xmlns:a16="http://schemas.microsoft.com/office/drawing/2014/main" id="{654191EA-3F57-F1B6-3237-01349A6FE4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8" name="Line 1">
          <a:extLst>
            <a:ext uri="{FF2B5EF4-FFF2-40B4-BE49-F238E27FC236}">
              <a16:creationId xmlns:a16="http://schemas.microsoft.com/office/drawing/2014/main" id="{0D724192-1910-0ED0-5768-C9BA299E3C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099" name="Line 1">
          <a:extLst>
            <a:ext uri="{FF2B5EF4-FFF2-40B4-BE49-F238E27FC236}">
              <a16:creationId xmlns:a16="http://schemas.microsoft.com/office/drawing/2014/main" id="{AFC083B0-C6B7-AA39-E963-0272B08577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0" name="Line 1">
          <a:extLst>
            <a:ext uri="{FF2B5EF4-FFF2-40B4-BE49-F238E27FC236}">
              <a16:creationId xmlns:a16="http://schemas.microsoft.com/office/drawing/2014/main" id="{E4152349-EBCB-7E51-6580-3A9960A381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1" name="Line 1">
          <a:extLst>
            <a:ext uri="{FF2B5EF4-FFF2-40B4-BE49-F238E27FC236}">
              <a16:creationId xmlns:a16="http://schemas.microsoft.com/office/drawing/2014/main" id="{C48EEFF0-F024-2C72-CC01-251CC77009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2" name="Line 1">
          <a:extLst>
            <a:ext uri="{FF2B5EF4-FFF2-40B4-BE49-F238E27FC236}">
              <a16:creationId xmlns:a16="http://schemas.microsoft.com/office/drawing/2014/main" id="{CDAF509D-5773-42DB-EDE9-3F15D2429C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3" name="Line 1">
          <a:extLst>
            <a:ext uri="{FF2B5EF4-FFF2-40B4-BE49-F238E27FC236}">
              <a16:creationId xmlns:a16="http://schemas.microsoft.com/office/drawing/2014/main" id="{E3944EDD-2F1C-922C-4D9B-F498DE61C7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4" name="Line 1">
          <a:extLst>
            <a:ext uri="{FF2B5EF4-FFF2-40B4-BE49-F238E27FC236}">
              <a16:creationId xmlns:a16="http://schemas.microsoft.com/office/drawing/2014/main" id="{56B0B0D2-E41F-48E4-0D3D-4FAB19B446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5" name="Line 1">
          <a:extLst>
            <a:ext uri="{FF2B5EF4-FFF2-40B4-BE49-F238E27FC236}">
              <a16:creationId xmlns:a16="http://schemas.microsoft.com/office/drawing/2014/main" id="{5614273E-659C-369C-F1D3-37247BF01F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6" name="Line 1">
          <a:extLst>
            <a:ext uri="{FF2B5EF4-FFF2-40B4-BE49-F238E27FC236}">
              <a16:creationId xmlns:a16="http://schemas.microsoft.com/office/drawing/2014/main" id="{BBC8185A-5896-C347-D000-ADDCC4C72F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7" name="Line 1">
          <a:extLst>
            <a:ext uri="{FF2B5EF4-FFF2-40B4-BE49-F238E27FC236}">
              <a16:creationId xmlns:a16="http://schemas.microsoft.com/office/drawing/2014/main" id="{0998B380-5202-637F-9F4B-6408C7C539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8" name="Line 1">
          <a:extLst>
            <a:ext uri="{FF2B5EF4-FFF2-40B4-BE49-F238E27FC236}">
              <a16:creationId xmlns:a16="http://schemas.microsoft.com/office/drawing/2014/main" id="{7B7BE4BD-65D3-AC02-5DA6-B0C13AFAC1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09" name="Line 1">
          <a:extLst>
            <a:ext uri="{FF2B5EF4-FFF2-40B4-BE49-F238E27FC236}">
              <a16:creationId xmlns:a16="http://schemas.microsoft.com/office/drawing/2014/main" id="{5CC35BFE-71DC-BD97-D643-8AE73CAD030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0" name="Line 1">
          <a:extLst>
            <a:ext uri="{FF2B5EF4-FFF2-40B4-BE49-F238E27FC236}">
              <a16:creationId xmlns:a16="http://schemas.microsoft.com/office/drawing/2014/main" id="{BF29C894-264D-21F3-E044-972DC4923B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1" name="Line 1">
          <a:extLst>
            <a:ext uri="{FF2B5EF4-FFF2-40B4-BE49-F238E27FC236}">
              <a16:creationId xmlns:a16="http://schemas.microsoft.com/office/drawing/2014/main" id="{375349AF-7E13-935E-2E3F-BFF4A78F70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2" name="Line 1">
          <a:extLst>
            <a:ext uri="{FF2B5EF4-FFF2-40B4-BE49-F238E27FC236}">
              <a16:creationId xmlns:a16="http://schemas.microsoft.com/office/drawing/2014/main" id="{514BEF3D-A945-7CD2-6867-6CBC8B5F74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3" name="Line 1">
          <a:extLst>
            <a:ext uri="{FF2B5EF4-FFF2-40B4-BE49-F238E27FC236}">
              <a16:creationId xmlns:a16="http://schemas.microsoft.com/office/drawing/2014/main" id="{5FEF22FC-95A7-521D-016C-1E50BA3F2F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14" name="Line 1">
          <a:extLst>
            <a:ext uri="{FF2B5EF4-FFF2-40B4-BE49-F238E27FC236}">
              <a16:creationId xmlns:a16="http://schemas.microsoft.com/office/drawing/2014/main" id="{B323A1AC-A7CA-934B-984F-642CCB7C18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77" name="Line 1">
          <a:extLst>
            <a:ext uri="{FF2B5EF4-FFF2-40B4-BE49-F238E27FC236}">
              <a16:creationId xmlns:a16="http://schemas.microsoft.com/office/drawing/2014/main" id="{95023345-8F3B-EFB7-D109-133E62CFD4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78" name="Line 1">
          <a:extLst>
            <a:ext uri="{FF2B5EF4-FFF2-40B4-BE49-F238E27FC236}">
              <a16:creationId xmlns:a16="http://schemas.microsoft.com/office/drawing/2014/main" id="{D0B485B4-8C90-7341-A107-F4D341A86A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79" name="Line 1">
          <a:extLst>
            <a:ext uri="{FF2B5EF4-FFF2-40B4-BE49-F238E27FC236}">
              <a16:creationId xmlns:a16="http://schemas.microsoft.com/office/drawing/2014/main" id="{114711B9-0B3F-5878-DFC7-566D827129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0" name="Line 1">
          <a:extLst>
            <a:ext uri="{FF2B5EF4-FFF2-40B4-BE49-F238E27FC236}">
              <a16:creationId xmlns:a16="http://schemas.microsoft.com/office/drawing/2014/main" id="{1DCB661E-D203-8680-6DE7-72DBC9D5D6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1" name="Line 1">
          <a:extLst>
            <a:ext uri="{FF2B5EF4-FFF2-40B4-BE49-F238E27FC236}">
              <a16:creationId xmlns:a16="http://schemas.microsoft.com/office/drawing/2014/main" id="{9AFCE924-3883-8064-9B57-6F242E3A6E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2" name="Line 1">
          <a:extLst>
            <a:ext uri="{FF2B5EF4-FFF2-40B4-BE49-F238E27FC236}">
              <a16:creationId xmlns:a16="http://schemas.microsoft.com/office/drawing/2014/main" id="{69CF79F5-32FF-C035-1250-00B181C28E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3" name="Line 1">
          <a:extLst>
            <a:ext uri="{FF2B5EF4-FFF2-40B4-BE49-F238E27FC236}">
              <a16:creationId xmlns:a16="http://schemas.microsoft.com/office/drawing/2014/main" id="{F693AD7D-7732-FE39-5360-49B5245CD3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4" name="Line 1">
          <a:extLst>
            <a:ext uri="{FF2B5EF4-FFF2-40B4-BE49-F238E27FC236}">
              <a16:creationId xmlns:a16="http://schemas.microsoft.com/office/drawing/2014/main" id="{8D4A96FF-3B3F-2FD2-BECE-4A2F74C253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5" name="Line 1">
          <a:extLst>
            <a:ext uri="{FF2B5EF4-FFF2-40B4-BE49-F238E27FC236}">
              <a16:creationId xmlns:a16="http://schemas.microsoft.com/office/drawing/2014/main" id="{FF3AA60C-637E-EB0B-7B15-EAD20E7C9D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6" name="Line 1">
          <a:extLst>
            <a:ext uri="{FF2B5EF4-FFF2-40B4-BE49-F238E27FC236}">
              <a16:creationId xmlns:a16="http://schemas.microsoft.com/office/drawing/2014/main" id="{C236186F-B2D2-D991-7A2B-9F75730170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7" name="Line 1">
          <a:extLst>
            <a:ext uri="{FF2B5EF4-FFF2-40B4-BE49-F238E27FC236}">
              <a16:creationId xmlns:a16="http://schemas.microsoft.com/office/drawing/2014/main" id="{993E6393-4671-6646-7031-9537606746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8" name="Line 1">
          <a:extLst>
            <a:ext uri="{FF2B5EF4-FFF2-40B4-BE49-F238E27FC236}">
              <a16:creationId xmlns:a16="http://schemas.microsoft.com/office/drawing/2014/main" id="{D11BFD6D-E1EA-A971-4688-DA288937CA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89" name="Line 1">
          <a:extLst>
            <a:ext uri="{FF2B5EF4-FFF2-40B4-BE49-F238E27FC236}">
              <a16:creationId xmlns:a16="http://schemas.microsoft.com/office/drawing/2014/main" id="{429429B2-2A35-4092-E46C-90051A687B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0" name="Line 1">
          <a:extLst>
            <a:ext uri="{FF2B5EF4-FFF2-40B4-BE49-F238E27FC236}">
              <a16:creationId xmlns:a16="http://schemas.microsoft.com/office/drawing/2014/main" id="{EB249A0A-7992-7D7A-40A6-91416B500F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1" name="Line 1">
          <a:extLst>
            <a:ext uri="{FF2B5EF4-FFF2-40B4-BE49-F238E27FC236}">
              <a16:creationId xmlns:a16="http://schemas.microsoft.com/office/drawing/2014/main" id="{1614741B-1272-2D16-7D6E-A505E6DB49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2" name="Line 1">
          <a:extLst>
            <a:ext uri="{FF2B5EF4-FFF2-40B4-BE49-F238E27FC236}">
              <a16:creationId xmlns:a16="http://schemas.microsoft.com/office/drawing/2014/main" id="{93F4F0F6-1CFB-5615-17FD-1CEA1472D8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3" name="Line 1">
          <a:extLst>
            <a:ext uri="{FF2B5EF4-FFF2-40B4-BE49-F238E27FC236}">
              <a16:creationId xmlns:a16="http://schemas.microsoft.com/office/drawing/2014/main" id="{BBD64F48-F06E-A6D0-8238-78FF46B1A6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4" name="Line 1">
          <a:extLst>
            <a:ext uri="{FF2B5EF4-FFF2-40B4-BE49-F238E27FC236}">
              <a16:creationId xmlns:a16="http://schemas.microsoft.com/office/drawing/2014/main" id="{957A8530-92D8-04B9-E058-80213EDB81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5" name="Line 1">
          <a:extLst>
            <a:ext uri="{FF2B5EF4-FFF2-40B4-BE49-F238E27FC236}">
              <a16:creationId xmlns:a16="http://schemas.microsoft.com/office/drawing/2014/main" id="{5B53F5D6-3CA5-8FFD-A8AB-A8542BE954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6" name="Line 1">
          <a:extLst>
            <a:ext uri="{FF2B5EF4-FFF2-40B4-BE49-F238E27FC236}">
              <a16:creationId xmlns:a16="http://schemas.microsoft.com/office/drawing/2014/main" id="{7FCB7124-3D40-7F31-AC71-5AF4E61AB0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7" name="Line 1">
          <a:extLst>
            <a:ext uri="{FF2B5EF4-FFF2-40B4-BE49-F238E27FC236}">
              <a16:creationId xmlns:a16="http://schemas.microsoft.com/office/drawing/2014/main" id="{EB744E33-AD1F-DCD4-7F89-68D8B81291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8" name="Line 1">
          <a:extLst>
            <a:ext uri="{FF2B5EF4-FFF2-40B4-BE49-F238E27FC236}">
              <a16:creationId xmlns:a16="http://schemas.microsoft.com/office/drawing/2014/main" id="{BEA08112-0418-B128-903B-C1F382B4BC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999" name="Line 1">
          <a:extLst>
            <a:ext uri="{FF2B5EF4-FFF2-40B4-BE49-F238E27FC236}">
              <a16:creationId xmlns:a16="http://schemas.microsoft.com/office/drawing/2014/main" id="{858DD253-180A-EB39-032A-36658E097E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0" name="Line 1">
          <a:extLst>
            <a:ext uri="{FF2B5EF4-FFF2-40B4-BE49-F238E27FC236}">
              <a16:creationId xmlns:a16="http://schemas.microsoft.com/office/drawing/2014/main" id="{D9812CF8-4B1F-5ECE-D419-7413F80E38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1" name="Line 1">
          <a:extLst>
            <a:ext uri="{FF2B5EF4-FFF2-40B4-BE49-F238E27FC236}">
              <a16:creationId xmlns:a16="http://schemas.microsoft.com/office/drawing/2014/main" id="{87523C29-0E4A-14C2-1FC7-EAAFEEF375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2" name="Line 1">
          <a:extLst>
            <a:ext uri="{FF2B5EF4-FFF2-40B4-BE49-F238E27FC236}">
              <a16:creationId xmlns:a16="http://schemas.microsoft.com/office/drawing/2014/main" id="{AF7C9739-C3A4-3EE1-862B-BE37B014E0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3" name="Line 1">
          <a:extLst>
            <a:ext uri="{FF2B5EF4-FFF2-40B4-BE49-F238E27FC236}">
              <a16:creationId xmlns:a16="http://schemas.microsoft.com/office/drawing/2014/main" id="{5FF9D85E-E9F9-4AFF-AD60-C44E12049B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4" name="Line 1">
          <a:extLst>
            <a:ext uri="{FF2B5EF4-FFF2-40B4-BE49-F238E27FC236}">
              <a16:creationId xmlns:a16="http://schemas.microsoft.com/office/drawing/2014/main" id="{16C8516F-EDEB-1497-E06B-8610B4B125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5" name="Line 1">
          <a:extLst>
            <a:ext uri="{FF2B5EF4-FFF2-40B4-BE49-F238E27FC236}">
              <a16:creationId xmlns:a16="http://schemas.microsoft.com/office/drawing/2014/main" id="{81B6985C-9353-B058-A427-FAE6FE02F6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6" name="Line 1">
          <a:extLst>
            <a:ext uri="{FF2B5EF4-FFF2-40B4-BE49-F238E27FC236}">
              <a16:creationId xmlns:a16="http://schemas.microsoft.com/office/drawing/2014/main" id="{A47187D5-82B5-F7A7-CBEF-181DC832B6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7" name="Line 1">
          <a:extLst>
            <a:ext uri="{FF2B5EF4-FFF2-40B4-BE49-F238E27FC236}">
              <a16:creationId xmlns:a16="http://schemas.microsoft.com/office/drawing/2014/main" id="{35BA4F95-F7E9-4160-4027-48EC17E5AD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8" name="Line 1">
          <a:extLst>
            <a:ext uri="{FF2B5EF4-FFF2-40B4-BE49-F238E27FC236}">
              <a16:creationId xmlns:a16="http://schemas.microsoft.com/office/drawing/2014/main" id="{056D9E50-CE11-EE07-71E2-01CAE32BF5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09" name="Line 1">
          <a:extLst>
            <a:ext uri="{FF2B5EF4-FFF2-40B4-BE49-F238E27FC236}">
              <a16:creationId xmlns:a16="http://schemas.microsoft.com/office/drawing/2014/main" id="{6D04159D-896E-9429-817C-9235B409D7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0" name="Line 1">
          <a:extLst>
            <a:ext uri="{FF2B5EF4-FFF2-40B4-BE49-F238E27FC236}">
              <a16:creationId xmlns:a16="http://schemas.microsoft.com/office/drawing/2014/main" id="{E81EFFAE-7F70-3F68-14B5-93BCF7126D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1" name="Line 1">
          <a:extLst>
            <a:ext uri="{FF2B5EF4-FFF2-40B4-BE49-F238E27FC236}">
              <a16:creationId xmlns:a16="http://schemas.microsoft.com/office/drawing/2014/main" id="{8ABBE783-1AF2-E2AD-CD77-77991888A6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2" name="Line 1">
          <a:extLst>
            <a:ext uri="{FF2B5EF4-FFF2-40B4-BE49-F238E27FC236}">
              <a16:creationId xmlns:a16="http://schemas.microsoft.com/office/drawing/2014/main" id="{0F2AE537-F1B8-6D6E-CA91-893DB9595B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3" name="Line 1">
          <a:extLst>
            <a:ext uri="{FF2B5EF4-FFF2-40B4-BE49-F238E27FC236}">
              <a16:creationId xmlns:a16="http://schemas.microsoft.com/office/drawing/2014/main" id="{31543977-D1C7-780D-38B9-01077B2D2C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4" name="Line 1">
          <a:extLst>
            <a:ext uri="{FF2B5EF4-FFF2-40B4-BE49-F238E27FC236}">
              <a16:creationId xmlns:a16="http://schemas.microsoft.com/office/drawing/2014/main" id="{6C7D2D0E-29FB-8421-4368-15208E79D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5" name="Line 1">
          <a:extLst>
            <a:ext uri="{FF2B5EF4-FFF2-40B4-BE49-F238E27FC236}">
              <a16:creationId xmlns:a16="http://schemas.microsoft.com/office/drawing/2014/main" id="{581B6B07-FB1C-3A9D-B754-7AD0FD5C8D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6" name="Line 1">
          <a:extLst>
            <a:ext uri="{FF2B5EF4-FFF2-40B4-BE49-F238E27FC236}">
              <a16:creationId xmlns:a16="http://schemas.microsoft.com/office/drawing/2014/main" id="{9F51A8D3-D7D9-0565-92C8-72920122C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7" name="Line 1">
          <a:extLst>
            <a:ext uri="{FF2B5EF4-FFF2-40B4-BE49-F238E27FC236}">
              <a16:creationId xmlns:a16="http://schemas.microsoft.com/office/drawing/2014/main" id="{B0C9B01C-6EEA-7423-DEB6-53C88F8B69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18" name="Line 1">
          <a:extLst>
            <a:ext uri="{FF2B5EF4-FFF2-40B4-BE49-F238E27FC236}">
              <a16:creationId xmlns:a16="http://schemas.microsoft.com/office/drawing/2014/main" id="{9E3B208B-43B6-E8FE-C056-506F3A0DE0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58" name="Line 1">
          <a:extLst>
            <a:ext uri="{FF2B5EF4-FFF2-40B4-BE49-F238E27FC236}">
              <a16:creationId xmlns:a16="http://schemas.microsoft.com/office/drawing/2014/main" id="{D0E07C65-1109-0183-46DE-58CBAF0773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59" name="Line 1">
          <a:extLst>
            <a:ext uri="{FF2B5EF4-FFF2-40B4-BE49-F238E27FC236}">
              <a16:creationId xmlns:a16="http://schemas.microsoft.com/office/drawing/2014/main" id="{9166A8CE-AE05-0EEC-E3CE-68D06060A6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0" name="Line 1">
          <a:extLst>
            <a:ext uri="{FF2B5EF4-FFF2-40B4-BE49-F238E27FC236}">
              <a16:creationId xmlns:a16="http://schemas.microsoft.com/office/drawing/2014/main" id="{EA2FCB53-2DD5-C442-4E0E-5FB932F7EF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1" name="Line 1">
          <a:extLst>
            <a:ext uri="{FF2B5EF4-FFF2-40B4-BE49-F238E27FC236}">
              <a16:creationId xmlns:a16="http://schemas.microsoft.com/office/drawing/2014/main" id="{6FDBDD3C-E94A-C070-07C3-7CE461CED7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2" name="Line 1">
          <a:extLst>
            <a:ext uri="{FF2B5EF4-FFF2-40B4-BE49-F238E27FC236}">
              <a16:creationId xmlns:a16="http://schemas.microsoft.com/office/drawing/2014/main" id="{586DA759-96B7-44E2-B303-63B155CDFD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3" name="Line 1">
          <a:extLst>
            <a:ext uri="{FF2B5EF4-FFF2-40B4-BE49-F238E27FC236}">
              <a16:creationId xmlns:a16="http://schemas.microsoft.com/office/drawing/2014/main" id="{2AFC6401-717D-F118-07B9-BE4E10A462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4" name="Line 1">
          <a:extLst>
            <a:ext uri="{FF2B5EF4-FFF2-40B4-BE49-F238E27FC236}">
              <a16:creationId xmlns:a16="http://schemas.microsoft.com/office/drawing/2014/main" id="{2BF162EE-9E2E-C3E4-09E8-8670A4BC27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5" name="Line 1">
          <a:extLst>
            <a:ext uri="{FF2B5EF4-FFF2-40B4-BE49-F238E27FC236}">
              <a16:creationId xmlns:a16="http://schemas.microsoft.com/office/drawing/2014/main" id="{5EDA7A9B-C328-12EF-5A06-720B7B23FB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6" name="Line 1">
          <a:extLst>
            <a:ext uri="{FF2B5EF4-FFF2-40B4-BE49-F238E27FC236}">
              <a16:creationId xmlns:a16="http://schemas.microsoft.com/office/drawing/2014/main" id="{869C9CC4-4AC0-5232-C5AF-046108DE3F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7" name="Line 1">
          <a:extLst>
            <a:ext uri="{FF2B5EF4-FFF2-40B4-BE49-F238E27FC236}">
              <a16:creationId xmlns:a16="http://schemas.microsoft.com/office/drawing/2014/main" id="{35E30100-03BD-2F8F-254E-47483C7595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8" name="Line 1">
          <a:extLst>
            <a:ext uri="{FF2B5EF4-FFF2-40B4-BE49-F238E27FC236}">
              <a16:creationId xmlns:a16="http://schemas.microsoft.com/office/drawing/2014/main" id="{15A112A2-8674-2758-613E-C1BF0D397F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69" name="Line 1">
          <a:extLst>
            <a:ext uri="{FF2B5EF4-FFF2-40B4-BE49-F238E27FC236}">
              <a16:creationId xmlns:a16="http://schemas.microsoft.com/office/drawing/2014/main" id="{0D451992-D3B8-CE3F-FF52-E2E918AE4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0" name="Line 1">
          <a:extLst>
            <a:ext uri="{FF2B5EF4-FFF2-40B4-BE49-F238E27FC236}">
              <a16:creationId xmlns:a16="http://schemas.microsoft.com/office/drawing/2014/main" id="{F48B8A63-C311-76F4-58FF-C88F82ADC7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1" name="Line 1">
          <a:extLst>
            <a:ext uri="{FF2B5EF4-FFF2-40B4-BE49-F238E27FC236}">
              <a16:creationId xmlns:a16="http://schemas.microsoft.com/office/drawing/2014/main" id="{80363BA0-E290-902F-5CC0-666241C489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2" name="Line 1">
          <a:extLst>
            <a:ext uri="{FF2B5EF4-FFF2-40B4-BE49-F238E27FC236}">
              <a16:creationId xmlns:a16="http://schemas.microsoft.com/office/drawing/2014/main" id="{C44D1960-8AD1-1A0B-B27D-9FF4E0C9AB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3" name="Line 1">
          <a:extLst>
            <a:ext uri="{FF2B5EF4-FFF2-40B4-BE49-F238E27FC236}">
              <a16:creationId xmlns:a16="http://schemas.microsoft.com/office/drawing/2014/main" id="{703ADAE5-798C-4E0F-7133-9697D702A7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4" name="Line 1">
          <a:extLst>
            <a:ext uri="{FF2B5EF4-FFF2-40B4-BE49-F238E27FC236}">
              <a16:creationId xmlns:a16="http://schemas.microsoft.com/office/drawing/2014/main" id="{9A0AEC7C-3919-2D62-EA3A-5A9EDEFFBD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5" name="Line 1">
          <a:extLst>
            <a:ext uri="{FF2B5EF4-FFF2-40B4-BE49-F238E27FC236}">
              <a16:creationId xmlns:a16="http://schemas.microsoft.com/office/drawing/2014/main" id="{771E1B93-CA03-6403-8F4E-22875A6AD1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6" name="Line 1">
          <a:extLst>
            <a:ext uri="{FF2B5EF4-FFF2-40B4-BE49-F238E27FC236}">
              <a16:creationId xmlns:a16="http://schemas.microsoft.com/office/drawing/2014/main" id="{FB66581D-E3F4-C16C-F953-FE3AA31D72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7" name="Line 1">
          <a:extLst>
            <a:ext uri="{FF2B5EF4-FFF2-40B4-BE49-F238E27FC236}">
              <a16:creationId xmlns:a16="http://schemas.microsoft.com/office/drawing/2014/main" id="{0195859F-022F-65C9-EF67-657D5494B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8" name="Line 1">
          <a:extLst>
            <a:ext uri="{FF2B5EF4-FFF2-40B4-BE49-F238E27FC236}">
              <a16:creationId xmlns:a16="http://schemas.microsoft.com/office/drawing/2014/main" id="{A79B1854-1195-5926-4969-35AEA4BD3A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79" name="Line 1">
          <a:extLst>
            <a:ext uri="{FF2B5EF4-FFF2-40B4-BE49-F238E27FC236}">
              <a16:creationId xmlns:a16="http://schemas.microsoft.com/office/drawing/2014/main" id="{409E3BA1-51F1-1450-5419-422D8BEE39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0" name="Line 1">
          <a:extLst>
            <a:ext uri="{FF2B5EF4-FFF2-40B4-BE49-F238E27FC236}">
              <a16:creationId xmlns:a16="http://schemas.microsoft.com/office/drawing/2014/main" id="{D5D04508-3754-D338-0842-3364883982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1" name="Line 1">
          <a:extLst>
            <a:ext uri="{FF2B5EF4-FFF2-40B4-BE49-F238E27FC236}">
              <a16:creationId xmlns:a16="http://schemas.microsoft.com/office/drawing/2014/main" id="{76B43651-0826-21C5-4D17-8BE960D7CC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2" name="Line 1">
          <a:extLst>
            <a:ext uri="{FF2B5EF4-FFF2-40B4-BE49-F238E27FC236}">
              <a16:creationId xmlns:a16="http://schemas.microsoft.com/office/drawing/2014/main" id="{C2A6D613-8113-D47B-B4E0-575F019B86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3" name="Line 1">
          <a:extLst>
            <a:ext uri="{FF2B5EF4-FFF2-40B4-BE49-F238E27FC236}">
              <a16:creationId xmlns:a16="http://schemas.microsoft.com/office/drawing/2014/main" id="{D54B07BB-EDF7-7910-B98C-A19EED217A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4" name="Line 1">
          <a:extLst>
            <a:ext uri="{FF2B5EF4-FFF2-40B4-BE49-F238E27FC236}">
              <a16:creationId xmlns:a16="http://schemas.microsoft.com/office/drawing/2014/main" id="{779B68FD-098F-6A2E-842B-12AFCE47E3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5" name="Line 1">
          <a:extLst>
            <a:ext uri="{FF2B5EF4-FFF2-40B4-BE49-F238E27FC236}">
              <a16:creationId xmlns:a16="http://schemas.microsoft.com/office/drawing/2014/main" id="{F0926A1A-8EF3-6852-334A-15C5E78A18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6" name="Line 1">
          <a:extLst>
            <a:ext uri="{FF2B5EF4-FFF2-40B4-BE49-F238E27FC236}">
              <a16:creationId xmlns:a16="http://schemas.microsoft.com/office/drawing/2014/main" id="{42B26B39-9FBD-6483-9E57-11B61B0C2F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7" name="Line 1">
          <a:extLst>
            <a:ext uri="{FF2B5EF4-FFF2-40B4-BE49-F238E27FC236}">
              <a16:creationId xmlns:a16="http://schemas.microsoft.com/office/drawing/2014/main" id="{DC22F75C-2C4C-E0D8-7B1F-D357E72897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8" name="Line 1">
          <a:extLst>
            <a:ext uri="{FF2B5EF4-FFF2-40B4-BE49-F238E27FC236}">
              <a16:creationId xmlns:a16="http://schemas.microsoft.com/office/drawing/2014/main" id="{B34F3A37-0B47-67DB-5006-1A694A428C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89" name="Line 1">
          <a:extLst>
            <a:ext uri="{FF2B5EF4-FFF2-40B4-BE49-F238E27FC236}">
              <a16:creationId xmlns:a16="http://schemas.microsoft.com/office/drawing/2014/main" id="{17D6E1F4-E58D-7832-D83A-72D1D09CC9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0" name="Line 1">
          <a:extLst>
            <a:ext uri="{FF2B5EF4-FFF2-40B4-BE49-F238E27FC236}">
              <a16:creationId xmlns:a16="http://schemas.microsoft.com/office/drawing/2014/main" id="{2C234887-5DE9-DC3D-598B-4F9432CF69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1" name="Line 1">
          <a:extLst>
            <a:ext uri="{FF2B5EF4-FFF2-40B4-BE49-F238E27FC236}">
              <a16:creationId xmlns:a16="http://schemas.microsoft.com/office/drawing/2014/main" id="{7565016B-FA50-980B-3846-34066944B1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2" name="Line 1">
          <a:extLst>
            <a:ext uri="{FF2B5EF4-FFF2-40B4-BE49-F238E27FC236}">
              <a16:creationId xmlns:a16="http://schemas.microsoft.com/office/drawing/2014/main" id="{F71A9AFB-CFD2-5A5C-BCA3-D89C431810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3" name="Line 1">
          <a:extLst>
            <a:ext uri="{FF2B5EF4-FFF2-40B4-BE49-F238E27FC236}">
              <a16:creationId xmlns:a16="http://schemas.microsoft.com/office/drawing/2014/main" id="{7D0AFE00-AB66-256A-902C-9A07CFF349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4" name="Line 1">
          <a:extLst>
            <a:ext uri="{FF2B5EF4-FFF2-40B4-BE49-F238E27FC236}">
              <a16:creationId xmlns:a16="http://schemas.microsoft.com/office/drawing/2014/main" id="{F062DD93-409B-C9ED-8D8C-B6D82A615E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5" name="Line 1">
          <a:extLst>
            <a:ext uri="{FF2B5EF4-FFF2-40B4-BE49-F238E27FC236}">
              <a16:creationId xmlns:a16="http://schemas.microsoft.com/office/drawing/2014/main" id="{DBC4A7E9-D64C-0B93-E16B-DF3CE9EC90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6" name="Line 1">
          <a:extLst>
            <a:ext uri="{FF2B5EF4-FFF2-40B4-BE49-F238E27FC236}">
              <a16:creationId xmlns:a16="http://schemas.microsoft.com/office/drawing/2014/main" id="{79F6A611-2856-556C-1C73-42BEBDC4AB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7" name="Line 1">
          <a:extLst>
            <a:ext uri="{FF2B5EF4-FFF2-40B4-BE49-F238E27FC236}">
              <a16:creationId xmlns:a16="http://schemas.microsoft.com/office/drawing/2014/main" id="{16C2ADBE-5228-B525-E671-E6A950AC26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8" name="Line 1">
          <a:extLst>
            <a:ext uri="{FF2B5EF4-FFF2-40B4-BE49-F238E27FC236}">
              <a16:creationId xmlns:a16="http://schemas.microsoft.com/office/drawing/2014/main" id="{C6EEE909-A489-B905-718C-8452DFCDE7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099" name="Line 1">
          <a:extLst>
            <a:ext uri="{FF2B5EF4-FFF2-40B4-BE49-F238E27FC236}">
              <a16:creationId xmlns:a16="http://schemas.microsoft.com/office/drawing/2014/main" id="{AC2C83BA-9E7B-954E-1F5E-6F79E26758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E11" sqref="E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2023년 11 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">
        <v>118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">
        <v>117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>E8+E40+E62</f>
        <v>79964225000</v>
      </c>
      <c r="F7" s="26">
        <f t="shared" ref="F7:K7" si="0">F8+F40+F62</f>
        <v>114650514866</v>
      </c>
      <c r="G7" s="26">
        <f t="shared" si="0"/>
        <v>76088156989</v>
      </c>
      <c r="H7" s="26">
        <f t="shared" si="0"/>
        <v>934657903</v>
      </c>
      <c r="I7" s="26">
        <f t="shared" si="0"/>
        <v>37627699974</v>
      </c>
      <c r="J7" s="26">
        <f t="shared" si="0"/>
        <v>33126053672</v>
      </c>
      <c r="K7" s="26">
        <f t="shared" si="0"/>
        <v>4501646302</v>
      </c>
      <c r="L7" s="27">
        <f>IFERROR(G7/E7,0)*100</f>
        <v>95.152747355458018</v>
      </c>
      <c r="M7" s="28">
        <f>IFERROR(G7/F7,0)*100</f>
        <v>66.3652989940163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56425090000</v>
      </c>
      <c r="F8" s="29">
        <f t="shared" si="1"/>
        <v>54472988131</v>
      </c>
      <c r="G8" s="29">
        <f t="shared" si="1"/>
        <v>54172021591</v>
      </c>
      <c r="H8" s="29">
        <f t="shared" si="1"/>
        <v>0</v>
      </c>
      <c r="I8" s="29">
        <f t="shared" si="1"/>
        <v>300966540</v>
      </c>
      <c r="J8" s="29">
        <f t="shared" si="1"/>
        <v>101211700</v>
      </c>
      <c r="K8" s="29">
        <f t="shared" si="1"/>
        <v>199754840</v>
      </c>
      <c r="L8" s="29">
        <f t="shared" ref="L8:L77" si="2">IFERROR(G8/E8,0)*100</f>
        <v>96.006974186483347</v>
      </c>
      <c r="M8" s="30">
        <f t="shared" ref="M8:M77" si="3">IFERROR(G8/F8,0)*100</f>
        <v>99.447493977609199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138516000</v>
      </c>
      <c r="F9" s="33">
        <v>1349997860</v>
      </c>
      <c r="G9" s="33">
        <v>1314934090</v>
      </c>
      <c r="H9" s="33">
        <v>0</v>
      </c>
      <c r="I9" s="33">
        <v>35063770</v>
      </c>
      <c r="J9" s="33">
        <v>11861610</v>
      </c>
      <c r="K9" s="33">
        <v>23202160</v>
      </c>
      <c r="L9" s="33">
        <f t="shared" si="2"/>
        <v>949.30122873891833</v>
      </c>
      <c r="M9" s="34">
        <f t="shared" si="3"/>
        <v>97.402679586469858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911848290</v>
      </c>
      <c r="G10" s="36">
        <v>911838690</v>
      </c>
      <c r="H10" s="36">
        <v>0</v>
      </c>
      <c r="I10" s="37">
        <v>9600</v>
      </c>
      <c r="J10" s="37">
        <v>9600</v>
      </c>
      <c r="K10" s="37">
        <v>0</v>
      </c>
      <c r="L10" s="37">
        <f t="shared" si="2"/>
        <v>0</v>
      </c>
      <c r="M10" s="38">
        <f t="shared" si="3"/>
        <v>99.998947193288046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438149570</v>
      </c>
      <c r="G11" s="36">
        <v>403095400</v>
      </c>
      <c r="H11" s="36">
        <v>0</v>
      </c>
      <c r="I11" s="37">
        <v>35054170</v>
      </c>
      <c r="J11" s="37">
        <v>11852010</v>
      </c>
      <c r="K11" s="37">
        <v>23202160</v>
      </c>
      <c r="L11" s="37">
        <f t="shared" si="2"/>
        <v>291.00999162551619</v>
      </c>
      <c r="M11" s="38">
        <f t="shared" si="3"/>
        <v>91.999496884134786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9530652000</v>
      </c>
      <c r="F12" s="33">
        <v>6190183134</v>
      </c>
      <c r="G12" s="33">
        <v>5973112847</v>
      </c>
      <c r="H12" s="33">
        <v>0</v>
      </c>
      <c r="I12" s="33">
        <v>217070287</v>
      </c>
      <c r="J12" s="33">
        <v>64940577</v>
      </c>
      <c r="K12" s="33">
        <v>152129710</v>
      </c>
      <c r="L12" s="33">
        <f t="shared" si="2"/>
        <v>62.672657096282606</v>
      </c>
      <c r="M12" s="34">
        <f t="shared" si="3"/>
        <v>96.493313973091901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3325794285</v>
      </c>
      <c r="G13" s="36">
        <v>3107722365</v>
      </c>
      <c r="H13" s="36">
        <v>0</v>
      </c>
      <c r="I13" s="37">
        <v>218071920</v>
      </c>
      <c r="J13" s="37">
        <v>61725020</v>
      </c>
      <c r="K13" s="37">
        <v>156346900</v>
      </c>
      <c r="L13" s="37">
        <f t="shared" si="2"/>
        <v>151.59621292682928</v>
      </c>
      <c r="M13" s="38">
        <f t="shared" si="3"/>
        <v>93.443012365991834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12929450</v>
      </c>
      <c r="G17" s="36">
        <v>12929450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100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5928478000</v>
      </c>
      <c r="F19" s="36">
        <v>2259253519</v>
      </c>
      <c r="G19" s="36">
        <v>2261762742</v>
      </c>
      <c r="H19" s="36">
        <v>0</v>
      </c>
      <c r="I19" s="37">
        <v>-2509223</v>
      </c>
      <c r="J19" s="37">
        <v>1919917</v>
      </c>
      <c r="K19" s="37">
        <v>-4429140</v>
      </c>
      <c r="L19" s="37">
        <f t="shared" si="2"/>
        <v>38.150816145391786</v>
      </c>
      <c r="M19" s="38">
        <f t="shared" si="3"/>
        <v>100.11106425104124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64282700</v>
      </c>
      <c r="G20" s="36">
        <v>64282700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1495698000</v>
      </c>
      <c r="F21" s="36">
        <v>527923180</v>
      </c>
      <c r="G21" s="36">
        <v>526415590</v>
      </c>
      <c r="H21" s="36">
        <v>0</v>
      </c>
      <c r="I21" s="37">
        <v>1507590</v>
      </c>
      <c r="J21" s="37">
        <v>1295640</v>
      </c>
      <c r="K21" s="37">
        <v>211950</v>
      </c>
      <c r="L21" s="37">
        <f t="shared" si="2"/>
        <v>35.195312823845455</v>
      </c>
      <c r="M21" s="38">
        <f t="shared" si="3"/>
        <v>99.714430042643713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13773519000</v>
      </c>
      <c r="F22" s="33">
        <v>14522593279</v>
      </c>
      <c r="G22" s="33">
        <v>14479943809</v>
      </c>
      <c r="H22" s="33">
        <v>0</v>
      </c>
      <c r="I22" s="33">
        <v>42649470</v>
      </c>
      <c r="J22" s="33">
        <v>18226500</v>
      </c>
      <c r="K22" s="33">
        <v>24422970</v>
      </c>
      <c r="L22" s="33">
        <f t="shared" si="2"/>
        <v>105.12886219563788</v>
      </c>
      <c r="M22" s="34">
        <f t="shared" si="3"/>
        <v>99.706323318565481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1732814000</v>
      </c>
      <c r="F23" s="36">
        <v>1517822730</v>
      </c>
      <c r="G23" s="36">
        <v>1499680030</v>
      </c>
      <c r="H23" s="36">
        <v>0</v>
      </c>
      <c r="I23" s="37">
        <v>18142700</v>
      </c>
      <c r="J23" s="37">
        <v>495000</v>
      </c>
      <c r="K23" s="37">
        <v>17647700</v>
      </c>
      <c r="L23" s="37">
        <f t="shared" si="2"/>
        <v>86.545932223539282</v>
      </c>
      <c r="M23" s="38">
        <f t="shared" si="3"/>
        <v>98.804689135206189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11826885000</v>
      </c>
      <c r="F24" s="36">
        <v>12441324960</v>
      </c>
      <c r="G24" s="36">
        <v>12441324960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105.19528142871096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13420000</v>
      </c>
      <c r="F25" s="36">
        <v>11607000</v>
      </c>
      <c r="G25" s="36">
        <v>11607000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86.490312965722808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8000000</v>
      </c>
      <c r="F26" s="36">
        <v>53272700</v>
      </c>
      <c r="G26" s="36">
        <v>53122830</v>
      </c>
      <c r="H26" s="36">
        <v>0</v>
      </c>
      <c r="I26" s="37">
        <v>149870</v>
      </c>
      <c r="J26" s="37">
        <v>0</v>
      </c>
      <c r="K26" s="37">
        <v>149870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192400000</v>
      </c>
      <c r="F27" s="36">
        <v>498565889</v>
      </c>
      <c r="G27" s="36">
        <v>474208989</v>
      </c>
      <c r="H27" s="36">
        <v>0</v>
      </c>
      <c r="I27" s="37">
        <v>24356900</v>
      </c>
      <c r="J27" s="37">
        <v>17731500</v>
      </c>
      <c r="K27" s="37">
        <v>6625400</v>
      </c>
      <c r="L27" s="37">
        <f t="shared" si="2"/>
        <v>246.47036850311852</v>
      </c>
      <c r="M27" s="38">
        <f t="shared" si="3"/>
        <v>95.114607610068575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1884851790</v>
      </c>
      <c r="G28" s="33">
        <v>1884851790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55.57128351455124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3391773000</v>
      </c>
      <c r="F29" s="36">
        <v>5397900</v>
      </c>
      <c r="G29" s="36">
        <v>5397900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0.15914685328292902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1879453890</v>
      </c>
      <c r="G33" s="36">
        <v>1879453890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26484803000</v>
      </c>
      <c r="F34" s="33">
        <v>25144763440</v>
      </c>
      <c r="G34" s="33">
        <v>25144763440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94.940345374666364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26484803000</v>
      </c>
      <c r="F35" s="36">
        <v>25144763440</v>
      </c>
      <c r="G35" s="36">
        <v>25144763440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94.940345374666364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5380598628</v>
      </c>
      <c r="G36" s="33">
        <v>5374415615</v>
      </c>
      <c r="H36" s="33">
        <v>0</v>
      </c>
      <c r="I36" s="33">
        <v>6183013</v>
      </c>
      <c r="J36" s="33">
        <v>6183013</v>
      </c>
      <c r="K36" s="33">
        <v>0</v>
      </c>
      <c r="L36" s="39">
        <f t="shared" si="2"/>
        <v>173.04298066183338</v>
      </c>
      <c r="M36" s="40">
        <f t="shared" si="3"/>
        <v>99.885086894089739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3105827000</v>
      </c>
      <c r="F37" s="36">
        <v>5240636668</v>
      </c>
      <c r="G37" s="36">
        <v>5234453655</v>
      </c>
      <c r="H37" s="36">
        <v>0</v>
      </c>
      <c r="I37" s="37">
        <v>6183013</v>
      </c>
      <c r="J37" s="37">
        <v>6183013</v>
      </c>
      <c r="K37" s="37">
        <v>0</v>
      </c>
      <c r="L37" s="41">
        <f t="shared" si="2"/>
        <v>168.53654936350287</v>
      </c>
      <c r="M37" s="42">
        <f t="shared" si="3"/>
        <v>99.882017903707109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139961960</v>
      </c>
      <c r="G39" s="36">
        <v>139961960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14448755000</v>
      </c>
      <c r="F40" s="43">
        <v>46145661940</v>
      </c>
      <c r="G40" s="43">
        <v>14839429793</v>
      </c>
      <c r="H40" s="43">
        <v>934657903</v>
      </c>
      <c r="I40" s="43">
        <v>30371574244</v>
      </c>
      <c r="J40" s="43">
        <v>28540185732</v>
      </c>
      <c r="K40" s="43">
        <v>1831388512</v>
      </c>
      <c r="L40" s="44">
        <f t="shared" si="2"/>
        <v>102.7038647482084</v>
      </c>
      <c r="M40" s="45">
        <f t="shared" si="3"/>
        <v>32.157800254972351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68703150</v>
      </c>
      <c r="G41" s="33">
        <v>68678150</v>
      </c>
      <c r="H41" s="33">
        <v>0</v>
      </c>
      <c r="I41" s="33">
        <v>25000</v>
      </c>
      <c r="J41" s="33">
        <v>0</v>
      </c>
      <c r="K41" s="33">
        <v>25000</v>
      </c>
      <c r="L41" s="39">
        <f t="shared" si="2"/>
        <v>0</v>
      </c>
      <c r="M41" s="40">
        <f t="shared" si="3"/>
        <v>99.963611566573007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66950150</v>
      </c>
      <c r="G44" s="47">
        <v>66950150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1753000</v>
      </c>
      <c r="G45" s="47">
        <v>1728000</v>
      </c>
      <c r="H45" s="47">
        <v>0</v>
      </c>
      <c r="I45" s="37">
        <v>25000</v>
      </c>
      <c r="J45" s="37">
        <v>0</v>
      </c>
      <c r="K45" s="37">
        <v>25000</v>
      </c>
      <c r="L45" s="41">
        <f t="shared" si="2"/>
        <v>0</v>
      </c>
      <c r="M45" s="42">
        <f t="shared" si="3"/>
        <v>98.573873359954362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4492000</v>
      </c>
      <c r="F48" s="33">
        <v>640111269</v>
      </c>
      <c r="G48" s="33">
        <v>638300063</v>
      </c>
      <c r="H48" s="33">
        <v>0</v>
      </c>
      <c r="I48" s="33">
        <v>1811206</v>
      </c>
      <c r="J48" s="33">
        <v>1811206</v>
      </c>
      <c r="K48" s="33">
        <v>0</v>
      </c>
      <c r="L48" s="39">
        <f t="shared" si="2"/>
        <v>14209.707546749778</v>
      </c>
      <c r="M48" s="40">
        <f t="shared" si="3"/>
        <v>99.717048255871276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4492000</v>
      </c>
      <c r="F50" s="47">
        <v>562378937</v>
      </c>
      <c r="G50" s="47">
        <v>560567731</v>
      </c>
      <c r="H50" s="47">
        <v>0</v>
      </c>
      <c r="I50" s="37">
        <v>1811206</v>
      </c>
      <c r="J50" s="37">
        <v>1811206</v>
      </c>
      <c r="K50" s="37">
        <v>0</v>
      </c>
      <c r="L50" s="41">
        <f>IFERROR(G50/E50,0)*100</f>
        <v>12479.246015138022</v>
      </c>
      <c r="M50" s="42">
        <f>IFERROR(G50/F50,0)*100</f>
        <v>99.677938507145754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77308212</v>
      </c>
      <c r="G51" s="47">
        <v>77308212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10388313000</v>
      </c>
      <c r="F52" s="33">
        <v>10860519085</v>
      </c>
      <c r="G52" s="33">
        <v>10775360914</v>
      </c>
      <c r="H52" s="33">
        <v>0</v>
      </c>
      <c r="I52" s="33">
        <v>85158171</v>
      </c>
      <c r="J52" s="33">
        <v>66202579</v>
      </c>
      <c r="K52" s="33">
        <v>18955592</v>
      </c>
      <c r="L52" s="39">
        <f t="shared" si="2"/>
        <v>103.72580142704595</v>
      </c>
      <c r="M52" s="40">
        <f t="shared" si="3"/>
        <v>99.215892257694975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1396870</v>
      </c>
      <c r="G53" s="47">
        <v>135530</v>
      </c>
      <c r="H53" s="47">
        <v>0</v>
      </c>
      <c r="I53" s="37">
        <v>1261340</v>
      </c>
      <c r="J53" s="37">
        <v>-168540</v>
      </c>
      <c r="K53" s="37">
        <v>1429880</v>
      </c>
      <c r="L53" s="41">
        <f t="shared" si="2"/>
        <v>0</v>
      </c>
      <c r="M53" s="42">
        <f t="shared" si="3"/>
        <v>9.7024060936236012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2023366000</v>
      </c>
      <c r="G55" s="47">
        <v>2023366000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70.061149584487538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273825200</v>
      </c>
      <c r="G56" s="47">
        <v>248840800</v>
      </c>
      <c r="H56" s="47">
        <v>0</v>
      </c>
      <c r="I56" s="37">
        <v>24984400</v>
      </c>
      <c r="J56" s="37">
        <v>24984400</v>
      </c>
      <c r="K56" s="37">
        <v>0</v>
      </c>
      <c r="L56" s="41">
        <f t="shared" si="2"/>
        <v>0</v>
      </c>
      <c r="M56" s="42">
        <f t="shared" si="3"/>
        <v>90.875784989840241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4063750</v>
      </c>
      <c r="G58" s="47">
        <v>4063750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7500313000</v>
      </c>
      <c r="F59" s="47">
        <v>8557867265</v>
      </c>
      <c r="G59" s="47">
        <v>8498954834</v>
      </c>
      <c r="H59" s="47">
        <v>0</v>
      </c>
      <c r="I59" s="37">
        <v>58912431</v>
      </c>
      <c r="J59" s="37">
        <v>41386719</v>
      </c>
      <c r="K59" s="37">
        <v>17525712</v>
      </c>
      <c r="L59" s="41">
        <f t="shared" si="2"/>
        <v>113.3146687878226</v>
      </c>
      <c r="M59" s="42">
        <f t="shared" si="3"/>
        <v>99.311599149931425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34562328436</v>
      </c>
      <c r="G60" s="50">
        <v>3343090666</v>
      </c>
      <c r="H60" s="50">
        <v>934657903</v>
      </c>
      <c r="I60" s="50">
        <v>30284579867</v>
      </c>
      <c r="J60" s="50">
        <v>28472171947</v>
      </c>
      <c r="K60" s="50">
        <v>1812407920</v>
      </c>
      <c r="L60" s="39">
        <f t="shared" si="2"/>
        <v>82.709847128242558</v>
      </c>
      <c r="M60" s="40">
        <f t="shared" si="3"/>
        <v>9.672643069145332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34562328436</v>
      </c>
      <c r="G61" s="47">
        <v>3343090666</v>
      </c>
      <c r="H61" s="47">
        <v>934657903</v>
      </c>
      <c r="I61" s="37">
        <v>30284579867</v>
      </c>
      <c r="J61" s="37">
        <v>28472171947</v>
      </c>
      <c r="K61" s="37">
        <v>1812407920</v>
      </c>
      <c r="L61" s="41">
        <f>IFERROR(G61/E61,0)*100</f>
        <v>82.709847128242558</v>
      </c>
      <c r="M61" s="42">
        <f>IFERROR(G61/F61,0)*100</f>
        <v>9.672643069145332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9090380000</v>
      </c>
      <c r="F62" s="43">
        <v>14031864795</v>
      </c>
      <c r="G62" s="43">
        <v>7076705605</v>
      </c>
      <c r="H62" s="43">
        <v>0</v>
      </c>
      <c r="I62" s="43">
        <v>6955159190</v>
      </c>
      <c r="J62" s="43">
        <v>4484656240</v>
      </c>
      <c r="K62" s="43">
        <v>2470502950</v>
      </c>
      <c r="L62" s="44">
        <f t="shared" si="2"/>
        <v>77.848292425619164</v>
      </c>
      <c r="M62" s="45">
        <f t="shared" si="3"/>
        <v>50.433108559609664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2318927420</v>
      </c>
      <c r="G63" s="50">
        <v>527186400</v>
      </c>
      <c r="H63" s="50">
        <v>0</v>
      </c>
      <c r="I63" s="50">
        <v>1791741020</v>
      </c>
      <c r="J63" s="50">
        <v>1729241020</v>
      </c>
      <c r="K63" s="50">
        <v>62500000</v>
      </c>
      <c r="L63" s="39">
        <f t="shared" si="2"/>
        <v>373.9971623155505</v>
      </c>
      <c r="M63" s="40">
        <f t="shared" si="3"/>
        <v>22.734062112215657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2318927420</v>
      </c>
      <c r="G64" s="47">
        <v>527186400</v>
      </c>
      <c r="H64" s="47">
        <v>0</v>
      </c>
      <c r="I64" s="37">
        <v>1791741020</v>
      </c>
      <c r="J64" s="37">
        <v>1729241020</v>
      </c>
      <c r="K64" s="37">
        <v>62500000</v>
      </c>
      <c r="L64" s="41">
        <f t="shared" si="2"/>
        <v>373.9971623155505</v>
      </c>
      <c r="M64" s="42">
        <f t="shared" si="3"/>
        <v>22.734062112215657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565000000</v>
      </c>
      <c r="F65" s="51">
        <v>1627878035</v>
      </c>
      <c r="G65" s="51">
        <v>876367265</v>
      </c>
      <c r="H65" s="51">
        <v>0</v>
      </c>
      <c r="I65" s="51">
        <v>751510770</v>
      </c>
      <c r="J65" s="51">
        <v>711003770</v>
      </c>
      <c r="K65" s="51">
        <v>40507000</v>
      </c>
      <c r="L65" s="53">
        <f t="shared" si="2"/>
        <v>155.10925044247787</v>
      </c>
      <c r="M65" s="54">
        <f t="shared" si="3"/>
        <v>53.834946240306017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565000000</v>
      </c>
      <c r="F66" s="47">
        <v>1627878035</v>
      </c>
      <c r="G66" s="47">
        <v>876367265</v>
      </c>
      <c r="H66" s="47">
        <v>0</v>
      </c>
      <c r="I66" s="37">
        <v>751510770</v>
      </c>
      <c r="J66" s="37">
        <v>711003770</v>
      </c>
      <c r="K66" s="37">
        <v>40507000</v>
      </c>
      <c r="L66" s="41">
        <f>IFERROR(G66/E66,0)*100</f>
        <v>155.10925044247787</v>
      </c>
      <c r="M66" s="42">
        <f>IFERROR(G66/F66,0)*100</f>
        <v>53.834946240306017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118351760</v>
      </c>
      <c r="G67" s="51">
        <v>90921170</v>
      </c>
      <c r="H67" s="51">
        <v>0</v>
      </c>
      <c r="I67" s="51">
        <v>27430590</v>
      </c>
      <c r="J67" s="51">
        <v>22699400</v>
      </c>
      <c r="K67" s="51">
        <v>4731190</v>
      </c>
      <c r="L67" s="53">
        <f t="shared" si="2"/>
        <v>0</v>
      </c>
      <c r="M67" s="54">
        <f t="shared" si="3"/>
        <v>76.822828828232048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118351760</v>
      </c>
      <c r="G68" s="47">
        <v>90921170</v>
      </c>
      <c r="H68" s="47">
        <v>0</v>
      </c>
      <c r="I68" s="37">
        <v>27430590</v>
      </c>
      <c r="J68" s="37">
        <v>22699400</v>
      </c>
      <c r="K68" s="37">
        <v>4731190</v>
      </c>
      <c r="L68" s="41">
        <f t="shared" si="2"/>
        <v>0</v>
      </c>
      <c r="M68" s="42">
        <f t="shared" si="3"/>
        <v>76.822828828232048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3371600000</v>
      </c>
      <c r="F69" s="52">
        <v>4363942350</v>
      </c>
      <c r="G69" s="52">
        <v>2342113300</v>
      </c>
      <c r="H69" s="52">
        <v>0</v>
      </c>
      <c r="I69" s="52">
        <v>2021829050</v>
      </c>
      <c r="J69" s="52">
        <v>1867539650</v>
      </c>
      <c r="K69" s="52">
        <v>154289400</v>
      </c>
      <c r="L69" s="53">
        <f t="shared" si="2"/>
        <v>69.465930122197179</v>
      </c>
      <c r="M69" s="54">
        <f t="shared" si="3"/>
        <v>53.669666374029902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2468338320</v>
      </c>
      <c r="G70" s="55">
        <v>1055385930</v>
      </c>
      <c r="H70" s="55">
        <v>0</v>
      </c>
      <c r="I70" s="37">
        <v>1412952390</v>
      </c>
      <c r="J70" s="37">
        <v>1304172990</v>
      </c>
      <c r="K70" s="37">
        <v>108779400</v>
      </c>
      <c r="L70" s="56">
        <f t="shared" si="2"/>
        <v>43.539023514851479</v>
      </c>
      <c r="M70" s="57">
        <f t="shared" si="3"/>
        <v>42.75693981852536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947600000</v>
      </c>
      <c r="F71" s="55">
        <v>1895604030</v>
      </c>
      <c r="G71" s="55">
        <v>1286727370</v>
      </c>
      <c r="H71" s="55">
        <v>0</v>
      </c>
      <c r="I71" s="37">
        <v>608876660</v>
      </c>
      <c r="J71" s="37">
        <v>563366660</v>
      </c>
      <c r="K71" s="37">
        <v>45510000</v>
      </c>
      <c r="L71" s="56">
        <f t="shared" si="2"/>
        <v>135.78802975939215</v>
      </c>
      <c r="M71" s="57">
        <f t="shared" si="3"/>
        <v>67.879543915086529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800000</v>
      </c>
      <c r="F72" s="51">
        <v>159202500</v>
      </c>
      <c r="G72" s="51">
        <v>46667420</v>
      </c>
      <c r="H72" s="51">
        <v>0</v>
      </c>
      <c r="I72" s="51">
        <v>112535080</v>
      </c>
      <c r="J72" s="51">
        <v>112535080</v>
      </c>
      <c r="K72" s="51">
        <v>0</v>
      </c>
      <c r="L72" s="53">
        <f t="shared" si="2"/>
        <v>5833.4274999999998</v>
      </c>
      <c r="M72" s="54">
        <f t="shared" si="3"/>
        <v>29.313245709081205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800000</v>
      </c>
      <c r="F73" s="47">
        <v>159202500</v>
      </c>
      <c r="G73" s="47">
        <v>46667420</v>
      </c>
      <c r="H73" s="47">
        <v>0</v>
      </c>
      <c r="I73" s="37">
        <v>112535080</v>
      </c>
      <c r="J73" s="37">
        <v>112535080</v>
      </c>
      <c r="K73" s="37">
        <v>0</v>
      </c>
      <c r="L73" s="41">
        <f>IFERROR(G73/E73,0)*100</f>
        <v>5833.4274999999998</v>
      </c>
      <c r="M73" s="42">
        <f>IFERROR(G73/F73,0)*100</f>
        <v>29.313245709081205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5412762730</v>
      </c>
      <c r="G74" s="51">
        <v>3163150050</v>
      </c>
      <c r="H74" s="51">
        <v>0</v>
      </c>
      <c r="I74" s="51">
        <v>2249612680</v>
      </c>
      <c r="J74" s="51">
        <v>41137320</v>
      </c>
      <c r="K74" s="51">
        <v>2208475360</v>
      </c>
      <c r="L74" s="53">
        <f>IFERROR(G74/E74,0)*100</f>
        <v>63.111281479323708</v>
      </c>
      <c r="M74" s="54">
        <f>IFERROR(G74/F74,0)*100</f>
        <v>58.438734668127601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5412762730</v>
      </c>
      <c r="G75" s="64">
        <v>3163150050</v>
      </c>
      <c r="H75" s="64">
        <v>0</v>
      </c>
      <c r="I75" s="37">
        <v>2249612680</v>
      </c>
      <c r="J75" s="37">
        <v>41137320</v>
      </c>
      <c r="K75" s="37">
        <v>2208475360</v>
      </c>
      <c r="L75" s="65">
        <f>IFERROR(G75/E75,0)*100</f>
        <v>63.111281479323708</v>
      </c>
      <c r="M75" s="66">
        <f>IFERROR(G75/F75,0)*100</f>
        <v>58.438734668127601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30800000</v>
      </c>
      <c r="G76" s="51">
        <v>30300000</v>
      </c>
      <c r="H76" s="51">
        <v>0</v>
      </c>
      <c r="I76" s="51">
        <v>500000</v>
      </c>
      <c r="J76" s="51">
        <v>500000</v>
      </c>
      <c r="K76" s="51">
        <v>0</v>
      </c>
      <c r="L76" s="53">
        <f t="shared" si="2"/>
        <v>0</v>
      </c>
      <c r="M76" s="54">
        <f t="shared" si="3"/>
        <v>98.376623376623371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30800000</v>
      </c>
      <c r="G77" s="68">
        <v>30300000</v>
      </c>
      <c r="H77" s="68">
        <v>0</v>
      </c>
      <c r="I77" s="69">
        <v>500000</v>
      </c>
      <c r="J77" s="69">
        <v>500000</v>
      </c>
      <c r="K77" s="69">
        <v>0</v>
      </c>
      <c r="L77" s="70">
        <f t="shared" si="2"/>
        <v>0</v>
      </c>
      <c r="M77" s="71">
        <f t="shared" si="3"/>
        <v>98.376623376623371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F11" sqref="F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지난년도 세외수입 징수현황"</f>
        <v>2023년 11 월  서구  일반회계 지난년도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v>4041950000</v>
      </c>
      <c r="F7" s="26">
        <f t="shared" ref="F7:K7" si="0">F8+F40+F62</f>
        <v>34562328436</v>
      </c>
      <c r="G7" s="26">
        <f t="shared" si="0"/>
        <v>3343090666</v>
      </c>
      <c r="H7" s="26">
        <f t="shared" si="0"/>
        <v>934657903</v>
      </c>
      <c r="I7" s="26">
        <f t="shared" si="0"/>
        <v>30284579867</v>
      </c>
      <c r="J7" s="26">
        <f t="shared" si="0"/>
        <v>28472171947</v>
      </c>
      <c r="K7" s="26">
        <f t="shared" si="0"/>
        <v>1812407920</v>
      </c>
      <c r="L7" s="27">
        <f>IFERROR(G7/E7,0)*100</f>
        <v>82.709847128242558</v>
      </c>
      <c r="M7" s="28">
        <f>IFERROR(G7/F7,0)*100</f>
        <v>9.672643069145332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0</v>
      </c>
      <c r="F8" s="29">
        <f t="shared" si="1"/>
        <v>528763166</v>
      </c>
      <c r="G8" s="29">
        <f t="shared" si="1"/>
        <v>312766250</v>
      </c>
      <c r="H8" s="29">
        <f t="shared" si="1"/>
        <v>38126230</v>
      </c>
      <c r="I8" s="29">
        <f t="shared" si="1"/>
        <v>177870686</v>
      </c>
      <c r="J8" s="29">
        <f t="shared" si="1"/>
        <v>177870686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59.150536593920009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87742780</v>
      </c>
      <c r="G9" s="33">
        <v>19702550</v>
      </c>
      <c r="H9" s="33">
        <v>35011740</v>
      </c>
      <c r="I9" s="33">
        <v>33028490</v>
      </c>
      <c r="J9" s="33">
        <v>33028490</v>
      </c>
      <c r="K9" s="33">
        <v>0</v>
      </c>
      <c r="L9" s="33">
        <f t="shared" si="2"/>
        <v>0</v>
      </c>
      <c r="M9" s="34">
        <f t="shared" si="3"/>
        <v>22.454896003978902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56948070</v>
      </c>
      <c r="G10" s="36">
        <v>11407100</v>
      </c>
      <c r="H10" s="36">
        <v>31018680</v>
      </c>
      <c r="I10" s="37">
        <v>14522290</v>
      </c>
      <c r="J10" s="37">
        <v>14522290</v>
      </c>
      <c r="K10" s="37">
        <v>0</v>
      </c>
      <c r="L10" s="37">
        <f t="shared" si="2"/>
        <v>0</v>
      </c>
      <c r="M10" s="38">
        <f t="shared" si="3"/>
        <v>20.03070516700566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30794710</v>
      </c>
      <c r="G11" s="36">
        <v>8295450</v>
      </c>
      <c r="H11" s="36">
        <v>3993060</v>
      </c>
      <c r="I11" s="37">
        <v>18506200</v>
      </c>
      <c r="J11" s="37">
        <v>18506200</v>
      </c>
      <c r="K11" s="37">
        <v>0</v>
      </c>
      <c r="L11" s="37">
        <f t="shared" si="2"/>
        <v>0</v>
      </c>
      <c r="M11" s="38">
        <f t="shared" si="3"/>
        <v>26.937905893577174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409351946</v>
      </c>
      <c r="G12" s="33">
        <v>264087020</v>
      </c>
      <c r="H12" s="33">
        <v>3114490</v>
      </c>
      <c r="I12" s="33">
        <v>142150436</v>
      </c>
      <c r="J12" s="33">
        <v>142150436</v>
      </c>
      <c r="K12" s="33">
        <v>0</v>
      </c>
      <c r="L12" s="33">
        <f t="shared" si="2"/>
        <v>0</v>
      </c>
      <c r="M12" s="34">
        <f t="shared" si="3"/>
        <v>64.513439493945882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181380840</v>
      </c>
      <c r="G13" s="36">
        <v>40239220</v>
      </c>
      <c r="H13" s="36">
        <v>3054970</v>
      </c>
      <c r="I13" s="37">
        <v>138086650</v>
      </c>
      <c r="J13" s="37">
        <v>138086650</v>
      </c>
      <c r="K13" s="37">
        <v>0</v>
      </c>
      <c r="L13" s="37">
        <f t="shared" si="2"/>
        <v>0</v>
      </c>
      <c r="M13" s="38">
        <f t="shared" si="3"/>
        <v>22.184934197018823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207530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-7.0574752513968386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3094450</v>
      </c>
      <c r="H17" s="36">
        <v>59520</v>
      </c>
      <c r="I17" s="37">
        <v>11210053</v>
      </c>
      <c r="J17" s="37">
        <v>11210053</v>
      </c>
      <c r="K17" s="37">
        <v>0</v>
      </c>
      <c r="L17" s="37">
        <f t="shared" si="2"/>
        <v>0</v>
      </c>
      <c r="M17" s="38">
        <f t="shared" si="3"/>
        <v>21.543059350434067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41836910</v>
      </c>
      <c r="G22" s="33">
        <v>28976680</v>
      </c>
      <c r="H22" s="33">
        <v>0</v>
      </c>
      <c r="I22" s="33">
        <v>12860230</v>
      </c>
      <c r="J22" s="33">
        <v>12860230</v>
      </c>
      <c r="K22" s="33">
        <v>0</v>
      </c>
      <c r="L22" s="33">
        <f t="shared" si="2"/>
        <v>0</v>
      </c>
      <c r="M22" s="34">
        <f t="shared" si="3"/>
        <v>69.261042462265976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/>
      <c r="F23" s="36">
        <v>9149160</v>
      </c>
      <c r="G23" s="36">
        <v>9392450</v>
      </c>
      <c r="H23" s="36">
        <v>0</v>
      </c>
      <c r="I23" s="37">
        <v>-243290</v>
      </c>
      <c r="J23" s="37">
        <v>-243290</v>
      </c>
      <c r="K23" s="37">
        <v>0</v>
      </c>
      <c r="L23" s="37">
        <f t="shared" si="2"/>
        <v>0</v>
      </c>
      <c r="M23" s="38">
        <f t="shared" si="3"/>
        <v>102.65915122262589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/>
      <c r="F27" s="36">
        <v>19848130</v>
      </c>
      <c r="G27" s="36">
        <v>19560130</v>
      </c>
      <c r="H27" s="36">
        <v>0</v>
      </c>
      <c r="I27" s="37">
        <v>288000</v>
      </c>
      <c r="J27" s="37">
        <v>288000</v>
      </c>
      <c r="K27" s="37">
        <v>0</v>
      </c>
      <c r="L27" s="37">
        <f t="shared" si="2"/>
        <v>0</v>
      </c>
      <c r="M27" s="38">
        <f t="shared" si="3"/>
        <v>98.54898169248186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0</v>
      </c>
      <c r="F40" s="43">
        <v>2489579608</v>
      </c>
      <c r="G40" s="43">
        <v>83930040</v>
      </c>
      <c r="H40" s="43">
        <v>11824880</v>
      </c>
      <c r="I40" s="43">
        <v>2393824688</v>
      </c>
      <c r="J40" s="43">
        <v>2393824688</v>
      </c>
      <c r="K40" s="43">
        <v>0</v>
      </c>
      <c r="L40" s="44">
        <f t="shared" si="2"/>
        <v>0</v>
      </c>
      <c r="M40" s="45">
        <f t="shared" si="3"/>
        <v>3.3712535132558008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2489579608</v>
      </c>
      <c r="G52" s="33">
        <v>83930040</v>
      </c>
      <c r="H52" s="33">
        <v>11824880</v>
      </c>
      <c r="I52" s="33">
        <v>2393824688</v>
      </c>
      <c r="J52" s="33">
        <v>2393824688</v>
      </c>
      <c r="K52" s="33">
        <v>0</v>
      </c>
      <c r="L52" s="39">
        <f t="shared" si="2"/>
        <v>0</v>
      </c>
      <c r="M52" s="40">
        <f t="shared" si="3"/>
        <v>3.3712535132558008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85671000</v>
      </c>
      <c r="H56" s="47">
        <v>0</v>
      </c>
      <c r="I56" s="37">
        <v>938815950</v>
      </c>
      <c r="J56" s="37">
        <v>938815950</v>
      </c>
      <c r="K56" s="37">
        <v>0</v>
      </c>
      <c r="L56" s="41">
        <f t="shared" si="2"/>
        <v>0</v>
      </c>
      <c r="M56" s="42">
        <f t="shared" si="3"/>
        <v>8.36233199456567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-1741060</v>
      </c>
      <c r="H59" s="47">
        <v>11824880</v>
      </c>
      <c r="I59" s="37">
        <v>1454884738</v>
      </c>
      <c r="J59" s="37">
        <v>1454884738</v>
      </c>
      <c r="K59" s="37">
        <v>0</v>
      </c>
      <c r="L59" s="41">
        <f t="shared" si="2"/>
        <v>0</v>
      </c>
      <c r="M59" s="42">
        <f t="shared" si="3"/>
        <v>-0.11884623669854899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0</v>
      </c>
      <c r="F62" s="43">
        <v>31543985662</v>
      </c>
      <c r="G62" s="43">
        <v>2946394376</v>
      </c>
      <c r="H62" s="43">
        <v>884706793</v>
      </c>
      <c r="I62" s="43">
        <v>27712884493</v>
      </c>
      <c r="J62" s="43">
        <v>25900476573</v>
      </c>
      <c r="K62" s="43">
        <v>1812407920</v>
      </c>
      <c r="L62" s="44">
        <f t="shared" si="2"/>
        <v>0</v>
      </c>
      <c r="M62" s="45">
        <f t="shared" si="3"/>
        <v>9.3405900179235246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9571000</v>
      </c>
      <c r="H63" s="50">
        <v>0</v>
      </c>
      <c r="I63" s="50">
        <v>5447386373</v>
      </c>
      <c r="J63" s="50">
        <v>5447386373</v>
      </c>
      <c r="K63" s="50">
        <v>0</v>
      </c>
      <c r="L63" s="39">
        <f t="shared" si="2"/>
        <v>0</v>
      </c>
      <c r="M63" s="40">
        <f t="shared" si="3"/>
        <v>0.17539077815332607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9571000</v>
      </c>
      <c r="H64" s="47">
        <v>0</v>
      </c>
      <c r="I64" s="37">
        <v>5447386373</v>
      </c>
      <c r="J64" s="37">
        <v>5447386373</v>
      </c>
      <c r="K64" s="37">
        <v>0</v>
      </c>
      <c r="L64" s="41">
        <f t="shared" si="2"/>
        <v>0</v>
      </c>
      <c r="M64" s="42">
        <f t="shared" si="3"/>
        <v>0.17539077815332607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2511800984</v>
      </c>
      <c r="G65" s="51">
        <v>287363821</v>
      </c>
      <c r="H65" s="51">
        <v>45877400</v>
      </c>
      <c r="I65" s="51">
        <v>2178559763</v>
      </c>
      <c r="J65" s="51">
        <v>2178559763</v>
      </c>
      <c r="K65" s="51">
        <v>0</v>
      </c>
      <c r="L65" s="53">
        <f t="shared" si="2"/>
        <v>0</v>
      </c>
      <c r="M65" s="54">
        <f t="shared" si="3"/>
        <v>11.440548945974934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2511800984</v>
      </c>
      <c r="G66" s="47">
        <v>287363821</v>
      </c>
      <c r="H66" s="47">
        <v>45877400</v>
      </c>
      <c r="I66" s="37">
        <v>2178559763</v>
      </c>
      <c r="J66" s="37">
        <v>2178559763</v>
      </c>
      <c r="K66" s="37">
        <v>0</v>
      </c>
      <c r="L66" s="41">
        <f>IFERROR(G66/E66,0)*100</f>
        <v>0</v>
      </c>
      <c r="M66" s="42">
        <f>IFERROR(G66/F66,0)*100</f>
        <v>11.440548945974934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244110400</v>
      </c>
      <c r="G67" s="51">
        <v>5248930</v>
      </c>
      <c r="H67" s="51">
        <v>54104770</v>
      </c>
      <c r="I67" s="51">
        <v>184756700</v>
      </c>
      <c r="J67" s="51">
        <v>184756700</v>
      </c>
      <c r="K67" s="51">
        <v>0</v>
      </c>
      <c r="L67" s="53">
        <f t="shared" si="2"/>
        <v>0</v>
      </c>
      <c r="M67" s="54">
        <f t="shared" si="3"/>
        <v>2.1502279296580564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244110400</v>
      </c>
      <c r="G68" s="47">
        <v>5248930</v>
      </c>
      <c r="H68" s="47">
        <v>54104770</v>
      </c>
      <c r="I68" s="37">
        <v>184756700</v>
      </c>
      <c r="J68" s="37">
        <v>184756700</v>
      </c>
      <c r="K68" s="37">
        <v>0</v>
      </c>
      <c r="L68" s="41">
        <f t="shared" si="2"/>
        <v>0</v>
      </c>
      <c r="M68" s="42">
        <f t="shared" si="3"/>
        <v>2.1502279296580564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19219016504</v>
      </c>
      <c r="G69" s="52">
        <v>1160901175</v>
      </c>
      <c r="H69" s="52">
        <v>783724623</v>
      </c>
      <c r="I69" s="52">
        <v>17274390706</v>
      </c>
      <c r="J69" s="52">
        <v>17274390706</v>
      </c>
      <c r="K69" s="52">
        <v>0</v>
      </c>
      <c r="L69" s="53">
        <f t="shared" si="2"/>
        <v>0</v>
      </c>
      <c r="M69" s="54">
        <f t="shared" si="3"/>
        <v>6.0403776372135631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17020060897</v>
      </c>
      <c r="G70" s="55">
        <v>988941868</v>
      </c>
      <c r="H70" s="55">
        <v>582894173</v>
      </c>
      <c r="I70" s="37">
        <v>15448224856</v>
      </c>
      <c r="J70" s="37">
        <v>15448224856</v>
      </c>
      <c r="K70" s="37">
        <v>0</v>
      </c>
      <c r="L70" s="56">
        <f t="shared" si="2"/>
        <v>0</v>
      </c>
      <c r="M70" s="57">
        <f t="shared" si="3"/>
        <v>5.8104484701010293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2198955607</v>
      </c>
      <c r="G71" s="55">
        <v>171959307</v>
      </c>
      <c r="H71" s="55">
        <v>200830450</v>
      </c>
      <c r="I71" s="37">
        <v>1826165850</v>
      </c>
      <c r="J71" s="37">
        <v>1826165850</v>
      </c>
      <c r="K71" s="37">
        <v>0</v>
      </c>
      <c r="L71" s="56">
        <f t="shared" si="2"/>
        <v>0</v>
      </c>
      <c r="M71" s="57">
        <f t="shared" si="3"/>
        <v>7.8200444998797112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4097169261</v>
      </c>
      <c r="G74" s="51">
        <v>1483309450</v>
      </c>
      <c r="H74" s="51">
        <v>0</v>
      </c>
      <c r="I74" s="51">
        <v>2613859811</v>
      </c>
      <c r="J74" s="51">
        <v>801451891</v>
      </c>
      <c r="K74" s="51">
        <v>1812407920</v>
      </c>
      <c r="L74" s="53">
        <f>IFERROR(G74/E74,0)*100</f>
        <v>0</v>
      </c>
      <c r="M74" s="54">
        <f>IFERROR(G74/F74,0)*100</f>
        <v>36.203274883448856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4097169261</v>
      </c>
      <c r="G75" s="64">
        <v>1483309450</v>
      </c>
      <c r="H75" s="64">
        <v>0</v>
      </c>
      <c r="I75" s="37">
        <v>2613859811</v>
      </c>
      <c r="J75" s="37">
        <v>801451891</v>
      </c>
      <c r="K75" s="37">
        <v>1812407920</v>
      </c>
      <c r="L75" s="65">
        <f>IFERROR(G75/E75,0)*100</f>
        <v>0</v>
      </c>
      <c r="M75" s="66">
        <f>IFERROR(G75/F75,0)*100</f>
        <v>36.203274883448856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0</v>
      </c>
      <c r="H76" s="51">
        <v>1000000</v>
      </c>
      <c r="I76" s="51">
        <v>3000000</v>
      </c>
      <c r="J76" s="51">
        <v>3000000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1000000</v>
      </c>
      <c r="I77" s="69">
        <v>3000000</v>
      </c>
      <c r="J77" s="69">
        <v>3000000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23" activePane="bottomLeft" state="frozen"/>
      <selection pane="bottomLeft" activeCell="J12" sqref="J1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기타특별회계 세외수입 징수현황"</f>
        <v>2023년 11 월  서구  기타특별회계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 t="shared" ref="E7:K7" si="0">E8+E40+E62</f>
        <v>10619293000</v>
      </c>
      <c r="F7" s="26">
        <f t="shared" si="0"/>
        <v>22110916097</v>
      </c>
      <c r="G7" s="26">
        <f t="shared" si="0"/>
        <v>12024408293</v>
      </c>
      <c r="H7" s="26">
        <f t="shared" si="0"/>
        <v>1419614250</v>
      </c>
      <c r="I7" s="26">
        <f t="shared" si="0"/>
        <v>8666893554</v>
      </c>
      <c r="J7" s="26">
        <f t="shared" si="0"/>
        <v>8164523554</v>
      </c>
      <c r="K7" s="26">
        <f t="shared" si="0"/>
        <v>502370000</v>
      </c>
      <c r="L7" s="27">
        <f>IFERROR(G7/E7,0)*100</f>
        <v>113.23172166922977</v>
      </c>
      <c r="M7" s="28">
        <f>IFERROR(G7/F7,0)*100</f>
        <v>54.38222568549056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2558296000</v>
      </c>
      <c r="F8" s="29">
        <f t="shared" si="1"/>
        <v>2136508550</v>
      </c>
      <c r="G8" s="29">
        <f t="shared" si="1"/>
        <v>2136508550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83.512953544077774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1459038050</v>
      </c>
      <c r="G12" s="33">
        <v>1459038050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79.420979547045505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1459038050</v>
      </c>
      <c r="G20" s="36">
        <v>1459038050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721202000</v>
      </c>
      <c r="F36" s="33">
        <v>612470500</v>
      </c>
      <c r="G36" s="33">
        <v>612470500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84.923572036683197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721202000</v>
      </c>
      <c r="F37" s="36">
        <v>612470500</v>
      </c>
      <c r="G37" s="36">
        <v>612470500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84.923572036683197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3085316000</v>
      </c>
      <c r="F40" s="43">
        <v>11642008847</v>
      </c>
      <c r="G40" s="43">
        <v>2971347983</v>
      </c>
      <c r="H40" s="43">
        <v>1419614250</v>
      </c>
      <c r="I40" s="43">
        <v>7251046614</v>
      </c>
      <c r="J40" s="43">
        <v>7251046614</v>
      </c>
      <c r="K40" s="43">
        <v>0</v>
      </c>
      <c r="L40" s="44">
        <f t="shared" si="2"/>
        <v>96.306115256913714</v>
      </c>
      <c r="M40" s="45">
        <f t="shared" si="3"/>
        <v>25.522639795671338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2317014000</v>
      </c>
      <c r="F52" s="33">
        <v>2264402920</v>
      </c>
      <c r="G52" s="33">
        <v>2252109180</v>
      </c>
      <c r="H52" s="33">
        <v>0</v>
      </c>
      <c r="I52" s="33">
        <v>12293740</v>
      </c>
      <c r="J52" s="33">
        <v>12293740</v>
      </c>
      <c r="K52" s="33">
        <v>0</v>
      </c>
      <c r="L52" s="39">
        <f t="shared" si="2"/>
        <v>97.198773076036659</v>
      </c>
      <c r="M52" s="40">
        <f t="shared" si="3"/>
        <v>99.457086903950824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2317014000</v>
      </c>
      <c r="F59" s="47">
        <v>2264402920</v>
      </c>
      <c r="G59" s="47">
        <v>2252109180</v>
      </c>
      <c r="H59" s="47">
        <v>0</v>
      </c>
      <c r="I59" s="37">
        <v>12293740</v>
      </c>
      <c r="J59" s="37">
        <v>12293740</v>
      </c>
      <c r="K59" s="37">
        <v>0</v>
      </c>
      <c r="L59" s="41">
        <f t="shared" si="2"/>
        <v>97.198773076036659</v>
      </c>
      <c r="M59" s="42">
        <f t="shared" si="3"/>
        <v>99.457086903950824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9377605927</v>
      </c>
      <c r="G60" s="50">
        <v>719238803</v>
      </c>
      <c r="H60" s="50">
        <v>1419614250</v>
      </c>
      <c r="I60" s="50">
        <v>7238752874</v>
      </c>
      <c r="J60" s="50">
        <v>7238752874</v>
      </c>
      <c r="K60" s="50">
        <v>0</v>
      </c>
      <c r="L60" s="39">
        <f t="shared" si="2"/>
        <v>102.26599711077175</v>
      </c>
      <c r="M60" s="40">
        <f t="shared" si="3"/>
        <v>7.6697486394599697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9377605927</v>
      </c>
      <c r="G61" s="47">
        <v>719238803</v>
      </c>
      <c r="H61" s="47">
        <v>1419614250</v>
      </c>
      <c r="I61" s="37">
        <v>7238752874</v>
      </c>
      <c r="J61" s="37">
        <v>7238752874</v>
      </c>
      <c r="K61" s="37">
        <v>0</v>
      </c>
      <c r="L61" s="41">
        <f>IFERROR(G61/E61,0)*100</f>
        <v>102.26599711077175</v>
      </c>
      <c r="M61" s="42">
        <f>IFERROR(G61/F61,0)*100</f>
        <v>7.6697486394599697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73</v>
      </c>
      <c r="C62" s="125"/>
      <c r="D62" s="125"/>
      <c r="E62" s="43">
        <v>4975681000</v>
      </c>
      <c r="F62" s="43">
        <v>8332398700</v>
      </c>
      <c r="G62" s="43">
        <v>6916551760</v>
      </c>
      <c r="H62" s="43">
        <v>0</v>
      </c>
      <c r="I62" s="43">
        <v>1415846940</v>
      </c>
      <c r="J62" s="43">
        <v>913476940</v>
      </c>
      <c r="K62" s="43">
        <v>502370000</v>
      </c>
      <c r="L62" s="44">
        <f t="shared" si="2"/>
        <v>139.00713811838017</v>
      </c>
      <c r="M62" s="45">
        <f t="shared" si="3"/>
        <v>83.00793095750447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6477452440</v>
      </c>
      <c r="G69" s="52">
        <v>5063095110</v>
      </c>
      <c r="H69" s="52">
        <v>0</v>
      </c>
      <c r="I69" s="52">
        <v>1414357330</v>
      </c>
      <c r="J69" s="52">
        <v>911987330</v>
      </c>
      <c r="K69" s="52">
        <v>502370000</v>
      </c>
      <c r="L69" s="53">
        <f t="shared" si="2"/>
        <v>162.27868942307694</v>
      </c>
      <c r="M69" s="54">
        <f t="shared" si="3"/>
        <v>78.16491370487006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6477452440</v>
      </c>
      <c r="G70" s="55">
        <v>5063095110</v>
      </c>
      <c r="H70" s="55">
        <v>0</v>
      </c>
      <c r="I70" s="37">
        <v>1414357330</v>
      </c>
      <c r="J70" s="37">
        <v>911987330</v>
      </c>
      <c r="K70" s="37">
        <v>502370000</v>
      </c>
      <c r="L70" s="56">
        <f t="shared" si="2"/>
        <v>162.27868942307694</v>
      </c>
      <c r="M70" s="57">
        <f t="shared" si="3"/>
        <v>78.16491370487006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6">IF(F72=G72+H72+I72,"","err")</f>
        <v/>
      </c>
      <c r="P72" s="9" t="str">
        <f t="shared" ref="P72:P77" si="7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6"/>
        <v/>
      </c>
      <c r="P73" s="9" t="str">
        <f t="shared" si="7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1855681000</v>
      </c>
      <c r="F74" s="51">
        <v>1854946260</v>
      </c>
      <c r="G74" s="51">
        <v>1853456650</v>
      </c>
      <c r="H74" s="51">
        <v>0</v>
      </c>
      <c r="I74" s="51">
        <v>1489610</v>
      </c>
      <c r="J74" s="51">
        <v>1489610</v>
      </c>
      <c r="K74" s="51">
        <v>0</v>
      </c>
      <c r="L74" s="53">
        <f>IFERROR(G74/E74,0)*100</f>
        <v>99.880132953885933</v>
      </c>
      <c r="M74" s="54">
        <f>IFERROR(G74/F74,0)*100</f>
        <v>99.919695247667178</v>
      </c>
      <c r="O74" s="9" t="str">
        <f t="shared" si="6"/>
        <v/>
      </c>
      <c r="P74" s="9" t="str">
        <f t="shared" si="7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1855681000</v>
      </c>
      <c r="F75" s="64">
        <v>1854946260</v>
      </c>
      <c r="G75" s="64">
        <v>1853456650</v>
      </c>
      <c r="H75" s="64">
        <v>0</v>
      </c>
      <c r="I75" s="37">
        <v>1489610</v>
      </c>
      <c r="J75" s="37">
        <v>1489610</v>
      </c>
      <c r="K75" s="37">
        <v>0</v>
      </c>
      <c r="L75" s="65">
        <f>IFERROR(G75/E75,0)*100</f>
        <v>99.880132953885933</v>
      </c>
      <c r="M75" s="66">
        <f>IFERROR(G75/F75,0)*100</f>
        <v>99.919695247667178</v>
      </c>
      <c r="O75" s="9" t="str">
        <f t="shared" si="6"/>
        <v/>
      </c>
      <c r="P75" s="9" t="str">
        <f t="shared" si="7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6"/>
        <v/>
      </c>
      <c r="P76" s="9" t="str">
        <f t="shared" si="7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6"/>
        <v/>
      </c>
      <c r="P77" s="9" t="str">
        <f t="shared" si="7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F12" sqref="E12:F1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과목별 세외수입 징수현황"</f>
        <v>2023년 11 월  서구  과목별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COUNTIF(O7:P36,"err")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5" t="s">
        <v>115</v>
      </c>
      <c r="C7" s="146"/>
      <c r="D7" s="146"/>
      <c r="E7" s="77">
        <f>SUM(E8:E9)</f>
        <v>6376000000</v>
      </c>
      <c r="F7" s="77">
        <f>SUM(F8:F9)</f>
        <v>39441509966</v>
      </c>
      <c r="G7" s="77">
        <f>SUM(G8:G9)</f>
        <v>8893821282</v>
      </c>
      <c r="H7" s="77">
        <f>SUM(H8:H9)</f>
        <v>751121703</v>
      </c>
      <c r="I7" s="77">
        <f>F7-G7-H7</f>
        <v>29796566981</v>
      </c>
      <c r="J7" s="77">
        <f>I7-K7</f>
        <v>29145349391</v>
      </c>
      <c r="K7" s="77">
        <f>SUM(K8:K9)</f>
        <v>651217590</v>
      </c>
      <c r="L7" s="78">
        <f t="shared" ref="L7:L33" si="0">IFERROR(G7/E7,0)*100</f>
        <v>139.48904143663739</v>
      </c>
      <c r="M7" s="79">
        <f t="shared" ref="M7:M33" si="1">IFERROR(G7/F7,0)*100</f>
        <v>22.549393493471204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4"/>
      <c r="C8" s="80" t="s">
        <v>104</v>
      </c>
      <c r="D8" s="81"/>
      <c r="E8" s="82">
        <f t="shared" ref="E8:H9" si="2">E11+E32</f>
        <v>5676000000</v>
      </c>
      <c r="F8" s="82">
        <f t="shared" si="2"/>
        <v>11066126155</v>
      </c>
      <c r="G8" s="82">
        <f t="shared" si="2"/>
        <v>6915628295</v>
      </c>
      <c r="H8" s="82">
        <f t="shared" si="2"/>
        <v>0</v>
      </c>
      <c r="I8" s="82">
        <f>F8-G8-H8</f>
        <v>4150497860</v>
      </c>
      <c r="J8" s="82">
        <f>I8-K8</f>
        <v>3499280270</v>
      </c>
      <c r="K8" s="82">
        <f>K11+K32</f>
        <v>651217590</v>
      </c>
      <c r="L8" s="83">
        <f>IFERROR(G8/E8,0)*100</f>
        <v>121.83982196969696</v>
      </c>
      <c r="M8" s="84">
        <f>IFERROR(G8/F8,0)*100</f>
        <v>62.493669402777563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5"/>
      <c r="C9" s="85" t="s">
        <v>105</v>
      </c>
      <c r="D9" s="86"/>
      <c r="E9" s="87">
        <f t="shared" si="2"/>
        <v>700000000</v>
      </c>
      <c r="F9" s="87">
        <f t="shared" si="2"/>
        <v>28375383811</v>
      </c>
      <c r="G9" s="87">
        <f t="shared" si="2"/>
        <v>1978192987</v>
      </c>
      <c r="H9" s="87">
        <f t="shared" si="2"/>
        <v>751121703</v>
      </c>
      <c r="I9" s="87">
        <f>F9-G9-H9</f>
        <v>25646069121</v>
      </c>
      <c r="J9" s="87">
        <f>I9-K9</f>
        <v>25646069121</v>
      </c>
      <c r="K9" s="87">
        <f>K12+K33</f>
        <v>0</v>
      </c>
      <c r="L9" s="88">
        <f>IFERROR(G9/E9,0)*100</f>
        <v>282.59899814285717</v>
      </c>
      <c r="M9" s="89">
        <f>IFERROR(G9/F9,0)*100</f>
        <v>6.9715109412304539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3" t="s">
        <v>113</v>
      </c>
      <c r="C10" s="144"/>
      <c r="D10" s="144"/>
      <c r="E10" s="90">
        <f>SUM(E11:E12)</f>
        <v>2556000000</v>
      </c>
      <c r="F10" s="90">
        <f>SUM(F11:F12)</f>
        <v>27513736534</v>
      </c>
      <c r="G10" s="90">
        <f>SUM(G11:G12)</f>
        <v>3122267964</v>
      </c>
      <c r="H10" s="90">
        <f>SUM(H11:H12)</f>
        <v>615290863</v>
      </c>
      <c r="I10" s="90">
        <f>F10-G10-H10</f>
        <v>23776177707</v>
      </c>
      <c r="J10" s="90">
        <f>I10-K10</f>
        <v>23627330117</v>
      </c>
      <c r="K10" s="90">
        <f>SUM(K11:K12)</f>
        <v>148847590</v>
      </c>
      <c r="L10" s="90">
        <f t="shared" si="0"/>
        <v>122.15445868544602</v>
      </c>
      <c r="M10" s="91">
        <f t="shared" si="1"/>
        <v>11.348033227481366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6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4588673715</v>
      </c>
      <c r="G11" s="93">
        <f t="shared" si="5"/>
        <v>1852533185</v>
      </c>
      <c r="H11" s="93">
        <f t="shared" si="5"/>
        <v>0</v>
      </c>
      <c r="I11" s="93">
        <f t="shared" si="5"/>
        <v>2736140530</v>
      </c>
      <c r="J11" s="93">
        <f t="shared" si="5"/>
        <v>2587292940</v>
      </c>
      <c r="K11" s="93">
        <f t="shared" si="5"/>
        <v>148847590</v>
      </c>
      <c r="L11" s="94">
        <f t="shared" si="0"/>
        <v>72.477824139280116</v>
      </c>
      <c r="M11" s="95">
        <f t="shared" si="1"/>
        <v>40.37186559907758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7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22925062819</v>
      </c>
      <c r="G12" s="93">
        <f t="shared" si="6"/>
        <v>1269734779</v>
      </c>
      <c r="H12" s="93">
        <f t="shared" si="6"/>
        <v>615290863</v>
      </c>
      <c r="I12" s="93">
        <f t="shared" si="6"/>
        <v>21040037177</v>
      </c>
      <c r="J12" s="93">
        <f t="shared" si="6"/>
        <v>21040037177</v>
      </c>
      <c r="K12" s="93">
        <f t="shared" si="6"/>
        <v>0</v>
      </c>
      <c r="L12" s="94">
        <f t="shared" si="0"/>
        <v>0</v>
      </c>
      <c r="M12" s="95">
        <f t="shared" si="1"/>
        <v>5.5386316234983664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290068860</v>
      </c>
      <c r="G13" s="98">
        <v>48364500</v>
      </c>
      <c r="H13" s="98">
        <v>51426290</v>
      </c>
      <c r="I13" s="98">
        <v>190278070</v>
      </c>
      <c r="J13" s="98">
        <v>185546880</v>
      </c>
      <c r="K13" s="98">
        <v>4731190</v>
      </c>
      <c r="L13" s="98">
        <f t="shared" si="0"/>
        <v>0</v>
      </c>
      <c r="M13" s="99">
        <f t="shared" si="1"/>
        <v>16.673454710029887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61271840</v>
      </c>
      <c r="G14" s="102">
        <v>33841250</v>
      </c>
      <c r="H14" s="102">
        <v>0</v>
      </c>
      <c r="I14" s="103">
        <v>27430590</v>
      </c>
      <c r="J14" s="103">
        <v>22699400</v>
      </c>
      <c r="K14" s="103">
        <v>4731190</v>
      </c>
      <c r="L14" s="103">
        <f t="shared" si="0"/>
        <v>0</v>
      </c>
      <c r="M14" s="104">
        <f t="shared" si="1"/>
        <v>55.231326495172986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228797020</v>
      </c>
      <c r="G15" s="102">
        <v>14523250</v>
      </c>
      <c r="H15" s="102">
        <v>51426290</v>
      </c>
      <c r="I15" s="103">
        <v>162847480</v>
      </c>
      <c r="J15" s="103">
        <v>162847480</v>
      </c>
      <c r="K15" s="103"/>
      <c r="L15" s="103">
        <f t="shared" si="0"/>
        <v>0</v>
      </c>
      <c r="M15" s="104">
        <f t="shared" si="1"/>
        <v>6.3476569756022174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13522255464</v>
      </c>
      <c r="G16" s="98">
        <v>1015347278</v>
      </c>
      <c r="H16" s="98">
        <v>363681528</v>
      </c>
      <c r="I16" s="98">
        <v>12143226658</v>
      </c>
      <c r="J16" s="98">
        <v>12035947258</v>
      </c>
      <c r="K16" s="98">
        <v>107279400</v>
      </c>
      <c r="L16" s="98">
        <f t="shared" si="0"/>
        <v>71.705316242937855</v>
      </c>
      <c r="M16" s="99">
        <f t="shared" si="1"/>
        <v>7.5087124385657154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1126988220</v>
      </c>
      <c r="G17" s="102">
        <v>379896710</v>
      </c>
      <c r="H17" s="102">
        <v>0</v>
      </c>
      <c r="I17" s="103">
        <v>747091510</v>
      </c>
      <c r="J17" s="103">
        <v>639812110</v>
      </c>
      <c r="K17" s="103">
        <v>107279400</v>
      </c>
      <c r="L17" s="103">
        <f t="shared" si="0"/>
        <v>26.82886370056497</v>
      </c>
      <c r="M17" s="104">
        <f t="shared" si="1"/>
        <v>33.709022264669279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12395267244</v>
      </c>
      <c r="G18" s="102">
        <v>635450568</v>
      </c>
      <c r="H18" s="102">
        <v>363681528</v>
      </c>
      <c r="I18" s="103">
        <v>11396135148</v>
      </c>
      <c r="J18" s="103">
        <v>11396135148</v>
      </c>
      <c r="K18" s="103"/>
      <c r="L18" s="103">
        <f t="shared" si="0"/>
        <v>0</v>
      </c>
      <c r="M18" s="104">
        <f t="shared" si="1"/>
        <v>5.1265580280860297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5013772729</v>
      </c>
      <c r="G19" s="98">
        <v>879618180</v>
      </c>
      <c r="H19" s="98">
        <v>96708190</v>
      </c>
      <c r="I19" s="98">
        <v>4037446359</v>
      </c>
      <c r="J19" s="98">
        <v>4037446359</v>
      </c>
      <c r="K19" s="98">
        <v>0</v>
      </c>
      <c r="L19" s="98">
        <f t="shared" si="0"/>
        <v>104.71645000000001</v>
      </c>
      <c r="M19" s="99">
        <f t="shared" si="1"/>
        <v>17.544037744515801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1207996000</v>
      </c>
      <c r="G20" s="102">
        <v>578159960</v>
      </c>
      <c r="H20" s="102">
        <v>0</v>
      </c>
      <c r="I20" s="103">
        <v>629836040</v>
      </c>
      <c r="J20" s="103">
        <v>629836040</v>
      </c>
      <c r="K20" s="103">
        <v>0</v>
      </c>
      <c r="L20" s="103">
        <f t="shared" si="0"/>
        <v>68.828566666666674</v>
      </c>
      <c r="M20" s="104">
        <f t="shared" si="1"/>
        <v>47.861082321464643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3805776729</v>
      </c>
      <c r="G21" s="102">
        <v>301458220</v>
      </c>
      <c r="H21" s="102">
        <v>96708190</v>
      </c>
      <c r="I21" s="103">
        <v>3407610319</v>
      </c>
      <c r="J21" s="103">
        <v>3407610319</v>
      </c>
      <c r="K21" s="103"/>
      <c r="L21" s="103">
        <f t="shared" si="0"/>
        <v>0</v>
      </c>
      <c r="M21" s="104">
        <f t="shared" si="1"/>
        <v>7.9210695073857025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38502920</v>
      </c>
      <c r="H22" s="98">
        <v>97874455</v>
      </c>
      <c r="I22" s="98">
        <v>482328099</v>
      </c>
      <c r="J22" s="98">
        <v>482328099</v>
      </c>
      <c r="K22" s="98">
        <v>0</v>
      </c>
      <c r="L22" s="98">
        <f t="shared" si="0"/>
        <v>0</v>
      </c>
      <c r="M22" s="99">
        <f t="shared" si="1"/>
        <v>6.2231419662532348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38502920</v>
      </c>
      <c r="H24" s="102">
        <v>97874455</v>
      </c>
      <c r="I24" s="103">
        <v>482328099</v>
      </c>
      <c r="J24" s="103">
        <v>482328099</v>
      </c>
      <c r="K24" s="103"/>
      <c r="L24" s="103">
        <f t="shared" si="0"/>
        <v>0</v>
      </c>
      <c r="M24" s="104">
        <f t="shared" si="1"/>
        <v>6.2231419662532348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8883000</v>
      </c>
      <c r="H25" s="98">
        <v>0</v>
      </c>
      <c r="I25" s="98">
        <v>4500805333</v>
      </c>
      <c r="J25" s="98">
        <v>4500805333</v>
      </c>
      <c r="K25" s="98">
        <v>0</v>
      </c>
      <c r="L25" s="98">
        <f t="shared" si="0"/>
        <v>0</v>
      </c>
      <c r="M25" s="99">
        <f t="shared" si="1"/>
        <v>0.19697591815820056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3303000</v>
      </c>
      <c r="H27" s="102">
        <v>0</v>
      </c>
      <c r="I27" s="103">
        <v>3854850013</v>
      </c>
      <c r="J27" s="103">
        <v>3854850013</v>
      </c>
      <c r="K27" s="103"/>
      <c r="L27" s="103">
        <f t="shared" si="0"/>
        <v>0</v>
      </c>
      <c r="M27" s="104">
        <f t="shared" si="1"/>
        <v>8.561091249804198E-2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3559245674</v>
      </c>
      <c r="G28" s="98">
        <v>1131552086</v>
      </c>
      <c r="H28" s="98">
        <v>5600400</v>
      </c>
      <c r="I28" s="98">
        <v>2422093188</v>
      </c>
      <c r="J28" s="98">
        <v>2385256188</v>
      </c>
      <c r="K28" s="98">
        <v>36837000</v>
      </c>
      <c r="L28" s="98">
        <f t="shared" si="0"/>
        <v>377.18402866666668</v>
      </c>
      <c r="M28" s="99">
        <f t="shared" si="1"/>
        <v>31.791907320865654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1540882335</v>
      </c>
      <c r="G29" s="102">
        <v>855055265</v>
      </c>
      <c r="H29" s="102">
        <v>0</v>
      </c>
      <c r="I29" s="103">
        <v>685827070</v>
      </c>
      <c r="J29" s="103">
        <v>648990070</v>
      </c>
      <c r="K29" s="103">
        <v>36837000</v>
      </c>
      <c r="L29" s="103">
        <f t="shared" si="0"/>
        <v>285.01842166666671</v>
      </c>
      <c r="M29" s="104">
        <f t="shared" si="1"/>
        <v>55.491275717688069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2018363339</v>
      </c>
      <c r="G30" s="102">
        <v>276496821</v>
      </c>
      <c r="H30" s="102">
        <v>5600400</v>
      </c>
      <c r="I30" s="103">
        <v>1736266118</v>
      </c>
      <c r="J30" s="103">
        <v>1736266118</v>
      </c>
      <c r="K30" s="103"/>
      <c r="L30" s="103">
        <f t="shared" si="0"/>
        <v>0</v>
      </c>
      <c r="M30" s="104">
        <f t="shared" si="1"/>
        <v>13.699060801262403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8" t="s">
        <v>114</v>
      </c>
      <c r="C31" s="139"/>
      <c r="D31" s="139"/>
      <c r="E31" s="106">
        <v>3820000000</v>
      </c>
      <c r="F31" s="106">
        <v>11927773432</v>
      </c>
      <c r="G31" s="106">
        <v>5771553318</v>
      </c>
      <c r="H31" s="106">
        <v>135830840</v>
      </c>
      <c r="I31" s="106">
        <v>6020389274</v>
      </c>
      <c r="J31" s="106">
        <v>5518019274</v>
      </c>
      <c r="K31" s="106">
        <v>502370000</v>
      </c>
      <c r="L31" s="106">
        <f t="shared" si="0"/>
        <v>151.08778319371729</v>
      </c>
      <c r="M31" s="107">
        <f t="shared" si="1"/>
        <v>48.387516336586295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6"/>
      <c r="C32" s="92" t="s">
        <v>104</v>
      </c>
      <c r="D32" s="92"/>
      <c r="E32" s="93">
        <v>3120000000</v>
      </c>
      <c r="F32" s="93">
        <v>6477452440</v>
      </c>
      <c r="G32" s="93">
        <v>5063095110</v>
      </c>
      <c r="H32" s="93">
        <v>0</v>
      </c>
      <c r="I32" s="93">
        <v>1414357330</v>
      </c>
      <c r="J32" s="93">
        <v>911987330</v>
      </c>
      <c r="K32" s="93">
        <v>502370000</v>
      </c>
      <c r="L32" s="94">
        <f t="shared" si="0"/>
        <v>162.27868942307694</v>
      </c>
      <c r="M32" s="95">
        <f t="shared" si="1"/>
        <v>78.16491370487006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0"/>
      <c r="C33" s="108" t="s">
        <v>105</v>
      </c>
      <c r="D33" s="108"/>
      <c r="E33" s="109">
        <v>700000000</v>
      </c>
      <c r="F33" s="109">
        <v>5450320992</v>
      </c>
      <c r="G33" s="109">
        <v>708458208</v>
      </c>
      <c r="H33" s="109">
        <v>135830840</v>
      </c>
      <c r="I33" s="109">
        <v>4606031944</v>
      </c>
      <c r="J33" s="109">
        <v>4606031944</v>
      </c>
      <c r="K33" s="109">
        <v>0</v>
      </c>
      <c r="L33" s="110">
        <f t="shared" si="0"/>
        <v>101.20831542857142</v>
      </c>
      <c r="M33" s="111">
        <f t="shared" si="1"/>
        <v>12.998467595576066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11927773432</v>
      </c>
      <c r="G34" s="98">
        <v>5771553318</v>
      </c>
      <c r="H34" s="98">
        <v>135830840</v>
      </c>
      <c r="I34" s="98">
        <v>6020389274</v>
      </c>
      <c r="J34" s="98">
        <v>5518019274</v>
      </c>
      <c r="K34" s="98">
        <v>502370000</v>
      </c>
      <c r="L34" s="98">
        <f>IFERROR(G34/E34,0)*100</f>
        <v>151.08778319371729</v>
      </c>
      <c r="M34" s="99">
        <f>IFERROR(G34/F34,0)*100</f>
        <v>48.387516336586295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1" t="s">
        <v>0</v>
      </c>
      <c r="C35" s="112" t="s">
        <v>104</v>
      </c>
      <c r="D35" s="112"/>
      <c r="E35" s="113">
        <v>3120000000</v>
      </c>
      <c r="F35" s="113">
        <v>6477452440</v>
      </c>
      <c r="G35" s="113">
        <v>5063095110</v>
      </c>
      <c r="H35" s="113">
        <v>0</v>
      </c>
      <c r="I35" s="114">
        <v>1414357330</v>
      </c>
      <c r="J35" s="114">
        <v>911987330</v>
      </c>
      <c r="K35" s="114">
        <v>502370000</v>
      </c>
      <c r="L35" s="114">
        <f>IFERROR(G35/E35,0)*100</f>
        <v>162.27868942307694</v>
      </c>
      <c r="M35" s="115">
        <f>IFERROR(G35/F35,0)*100</f>
        <v>78.16491370487006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2"/>
      <c r="C36" s="116" t="s">
        <v>105</v>
      </c>
      <c r="D36" s="116"/>
      <c r="E36" s="117">
        <v>700000000</v>
      </c>
      <c r="F36" s="117">
        <v>5450320992</v>
      </c>
      <c r="G36" s="117">
        <v>708458208</v>
      </c>
      <c r="H36" s="117">
        <v>135830840</v>
      </c>
      <c r="I36" s="118">
        <v>4606031944</v>
      </c>
      <c r="J36" s="118">
        <v>4606031944</v>
      </c>
      <c r="K36" s="118">
        <v>0</v>
      </c>
      <c r="L36" s="118">
        <f>IFERROR(G36/E36,0)*100</f>
        <v>101.20831542857142</v>
      </c>
      <c r="M36" s="119">
        <f>IFERROR(G36/F36,0)*100</f>
        <v>12.998467595576066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P92"/>
  <sheetViews>
    <sheetView showGridLines="0" zoomScaleNormal="100" workbookViewId="0">
      <pane ySplit="7" topLeftCell="A8" activePane="bottomLeft" state="frozen"/>
      <selection pane="bottomLeft" activeCell="L13" sqref="L1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5" width="8.88671875" style="3"/>
    <col min="16" max="16" width="10.77734375" style="3" bestFit="1" customWidth="1"/>
    <col min="17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2023년 11 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1" t="str">
        <f>'군구세외 일반회계'!L3:M3</f>
        <v>서구</v>
      </c>
      <c r="M3" s="131"/>
      <c r="O3" s="3">
        <f>COUNTIF(O7:P92,"err")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13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2" t="s">
        <v>9</v>
      </c>
      <c r="M5" s="133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9" t="s">
        <v>18</v>
      </c>
      <c r="C7" s="130"/>
      <c r="D7" s="130"/>
      <c r="E7" s="26">
        <f t="shared" ref="E7:K7" si="0">E8+E40+E73</f>
        <v>0</v>
      </c>
      <c r="F7" s="26">
        <f t="shared" si="0"/>
        <v>8079166674</v>
      </c>
      <c r="G7" s="26">
        <f t="shared" si="0"/>
        <v>6339516130</v>
      </c>
      <c r="H7" s="26">
        <f t="shared" si="0"/>
        <v>0</v>
      </c>
      <c r="I7" s="26">
        <f t="shared" si="0"/>
        <v>1739650544</v>
      </c>
      <c r="J7" s="26">
        <f t="shared" si="0"/>
        <v>1739650544</v>
      </c>
      <c r="K7" s="26">
        <f t="shared" si="0"/>
        <v>0</v>
      </c>
      <c r="L7" s="27">
        <f>IFERROR(G7/E7,0)*100</f>
        <v>0</v>
      </c>
      <c r="M7" s="28">
        <f>IFERROR(G7/F7,0)*100</f>
        <v>78.467450738472039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19</v>
      </c>
      <c r="C8" s="122"/>
      <c r="D8" s="122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0</v>
      </c>
      <c r="M8" s="30">
        <f>IFERROR(G8/F8,0)*100</f>
        <v>100</v>
      </c>
      <c r="O8" s="9" t="str">
        <f t="shared" ref="O8:O83" si="2">IF(F8=G8+H8+I8,"","err")</f>
        <v/>
      </c>
      <c r="P8" s="9" t="str">
        <f t="shared" ref="P8:P83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13552090</v>
      </c>
      <c r="G9" s="33">
        <v>13552090</v>
      </c>
      <c r="H9" s="33">
        <v>0</v>
      </c>
      <c r="I9" s="33">
        <v>0</v>
      </c>
      <c r="J9" s="33">
        <v>0</v>
      </c>
      <c r="K9" s="33">
        <v>0</v>
      </c>
      <c r="L9" s="33">
        <f t="shared" ref="L9:L72" si="4">IFERROR(G9/E9,0)*100</f>
        <v>0</v>
      </c>
      <c r="M9" s="34">
        <f t="shared" ref="M9:M72" si="5">IFERROR(G9/F9,0)*100</f>
        <v>100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4"/>
        <v>0</v>
      </c>
      <c r="M10" s="38">
        <f t="shared" si="5"/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4"/>
        <v>0</v>
      </c>
      <c r="M11" s="38">
        <f t="shared" si="5"/>
        <v>100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4"/>
        <v>0</v>
      </c>
      <c r="M12" s="34">
        <f t="shared" si="5"/>
        <v>0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4"/>
        <v>0</v>
      </c>
      <c r="M13" s="38">
        <f t="shared" si="5"/>
        <v>0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4"/>
        <v>0</v>
      </c>
      <c r="M14" s="38">
        <f t="shared" si="5"/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4"/>
        <v>0</v>
      </c>
      <c r="M15" s="38">
        <f t="shared" si="5"/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4"/>
        <v>0</v>
      </c>
      <c r="M16" s="38">
        <f t="shared" si="5"/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4"/>
        <v>0</v>
      </c>
      <c r="M17" s="38">
        <f t="shared" si="5"/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4"/>
        <v>0</v>
      </c>
      <c r="M18" s="38">
        <f t="shared" si="5"/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4"/>
        <v>0</v>
      </c>
      <c r="M19" s="38">
        <f t="shared" si="5"/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>
        <f t="shared" si="4"/>
        <v>0</v>
      </c>
      <c r="M20" s="38">
        <f t="shared" si="5"/>
        <v>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4"/>
        <v>0</v>
      </c>
      <c r="M21" s="38">
        <f t="shared" si="5"/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4"/>
        <v>0</v>
      </c>
      <c r="M22" s="34">
        <f t="shared" si="5"/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26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4"/>
        <v>0</v>
      </c>
      <c r="M23" s="38">
        <f t="shared" si="5"/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26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4"/>
        <v>0</v>
      </c>
      <c r="M24" s="38">
        <f t="shared" si="5"/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26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4"/>
        <v>0</v>
      </c>
      <c r="M25" s="38">
        <f t="shared" si="5"/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26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>
        <f t="shared" si="4"/>
        <v>0</v>
      </c>
      <c r="M26" s="38">
        <f t="shared" si="5"/>
        <v>0</v>
      </c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26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4"/>
        <v>0</v>
      </c>
      <c r="M27" s="38">
        <f t="shared" si="5"/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854815000</v>
      </c>
      <c r="G28" s="33">
        <v>854815000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4"/>
        <v>0</v>
      </c>
      <c r="M28" s="34">
        <f t="shared" si="5"/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26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4"/>
        <v>0</v>
      </c>
      <c r="M29" s="38">
        <f t="shared" si="5"/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26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4"/>
        <v>0</v>
      </c>
      <c r="M30" s="38">
        <f t="shared" si="5"/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26"/>
      <c r="C31" s="35" t="s">
        <v>42</v>
      </c>
      <c r="D31" s="35"/>
      <c r="E31" s="36">
        <v>0</v>
      </c>
      <c r="F31" s="36">
        <v>854815000</v>
      </c>
      <c r="G31" s="36">
        <v>854815000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4"/>
        <v>0</v>
      </c>
      <c r="M31" s="38">
        <f t="shared" si="5"/>
        <v>100</v>
      </c>
      <c r="O31" s="9" t="str">
        <f t="shared" si="2"/>
        <v/>
      </c>
      <c r="P31" s="120"/>
    </row>
    <row r="32" spans="2:16" s="9" customFormat="1" ht="20.100000000000001" customHeight="1" x14ac:dyDescent="0.15">
      <c r="B32" s="126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4"/>
        <v>0</v>
      </c>
      <c r="M32" s="38">
        <f t="shared" si="5"/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26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4"/>
        <v>0</v>
      </c>
      <c r="M33" s="38">
        <f t="shared" si="5"/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4"/>
        <v>0</v>
      </c>
      <c r="M34" s="34">
        <f t="shared" si="5"/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 t="shared" si="4"/>
        <v>0</v>
      </c>
      <c r="M35" s="38">
        <f t="shared" si="5"/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4"/>
        <v>0</v>
      </c>
      <c r="M36" s="40">
        <f t="shared" si="5"/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26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4"/>
        <v>0</v>
      </c>
      <c r="M37" s="42">
        <f t="shared" si="5"/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26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4"/>
        <v>0</v>
      </c>
      <c r="M38" s="42">
        <f t="shared" si="5"/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26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4"/>
        <v>0</v>
      </c>
      <c r="M39" s="42">
        <f t="shared" si="5"/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24" t="s">
        <v>50</v>
      </c>
      <c r="C40" s="125"/>
      <c r="D40" s="125"/>
      <c r="E40" s="43">
        <v>0</v>
      </c>
      <c r="F40" s="43">
        <v>1520907014</v>
      </c>
      <c r="G40" s="43">
        <v>257439610</v>
      </c>
      <c r="H40" s="43">
        <v>0</v>
      </c>
      <c r="I40" s="43">
        <v>1263467404</v>
      </c>
      <c r="J40" s="43">
        <v>1263467404</v>
      </c>
      <c r="K40" s="43">
        <v>0</v>
      </c>
      <c r="L40" s="44">
        <f t="shared" si="4"/>
        <v>0</v>
      </c>
      <c r="M40" s="45">
        <f t="shared" si="5"/>
        <v>16.926715941885977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4"/>
        <v>0</v>
      </c>
      <c r="M41" s="40">
        <f t="shared" si="5"/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4"/>
        <v>0</v>
      </c>
      <c r="M42" s="42">
        <f t="shared" si="5"/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4"/>
        <v>0</v>
      </c>
      <c r="M43" s="42">
        <f t="shared" si="5"/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>
        <f t="shared" si="4"/>
        <v>0</v>
      </c>
      <c r="M44" s="42">
        <f t="shared" si="5"/>
        <v>0</v>
      </c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4"/>
        <v>0</v>
      </c>
      <c r="M45" s="42">
        <f t="shared" si="5"/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4"/>
        <v>0</v>
      </c>
      <c r="M46" s="40">
        <f t="shared" si="5"/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 t="shared" si="4"/>
        <v>0</v>
      </c>
      <c r="M47" s="42">
        <f t="shared" si="5"/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4"/>
        <v>0</v>
      </c>
      <c r="M48" s="40">
        <f t="shared" si="5"/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4"/>
        <v>0</v>
      </c>
      <c r="M49" s="42">
        <f t="shared" si="5"/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 t="shared" si="4"/>
        <v>0</v>
      </c>
      <c r="M50" s="42">
        <f t="shared" si="5"/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4"/>
        <v>0</v>
      </c>
      <c r="M51" s="42">
        <f t="shared" si="5"/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4"/>
        <v>0</v>
      </c>
      <c r="M52" s="40">
        <f t="shared" si="5"/>
        <v>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4"/>
        <v>0</v>
      </c>
      <c r="M53" s="42">
        <f t="shared" si="5"/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4"/>
        <v>0</v>
      </c>
      <c r="M54" s="42">
        <f t="shared" si="5"/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4"/>
        <v>0</v>
      </c>
      <c r="M55" s="42">
        <f t="shared" si="5"/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4"/>
        <v>0</v>
      </c>
      <c r="M56" s="42">
        <f t="shared" si="5"/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4"/>
        <v>0</v>
      </c>
      <c r="M57" s="42">
        <f t="shared" si="5"/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>
        <f t="shared" si="4"/>
        <v>0</v>
      </c>
      <c r="M58" s="42">
        <f t="shared" si="5"/>
        <v>0</v>
      </c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4"/>
        <v>0</v>
      </c>
      <c r="M59" s="42">
        <f t="shared" si="5"/>
        <v>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1520907014</v>
      </c>
      <c r="G60" s="50">
        <v>257439610</v>
      </c>
      <c r="H60" s="50">
        <v>0</v>
      </c>
      <c r="I60" s="50">
        <v>1263467404</v>
      </c>
      <c r="J60" s="50">
        <v>1263467404</v>
      </c>
      <c r="K60" s="50">
        <v>0</v>
      </c>
      <c r="L60" s="39">
        <f t="shared" si="4"/>
        <v>0</v>
      </c>
      <c r="M60" s="40">
        <f t="shared" si="5"/>
        <v>16.926715941885977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 t="shared" si="4"/>
        <v>0</v>
      </c>
      <c r="M61" s="42">
        <f t="shared" si="5"/>
        <v>0</v>
      </c>
      <c r="O61" s="9" t="str">
        <f t="shared" si="2"/>
        <v/>
      </c>
      <c r="P61" s="9" t="str">
        <f t="shared" si="3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>
        <f t="shared" si="4"/>
        <v>0</v>
      </c>
      <c r="M62" s="42">
        <f t="shared" si="5"/>
        <v>0</v>
      </c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>
        <f t="shared" si="4"/>
        <v>0</v>
      </c>
      <c r="M63" s="42">
        <f t="shared" si="5"/>
        <v>0</v>
      </c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4"/>
        <v>0</v>
      </c>
      <c r="M64" s="42">
        <f t="shared" si="5"/>
        <v>0</v>
      </c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>
        <f t="shared" si="4"/>
        <v>0</v>
      </c>
      <c r="M65" s="42">
        <f t="shared" si="5"/>
        <v>0</v>
      </c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32255250</v>
      </c>
      <c r="G66" s="47">
        <v>21302750</v>
      </c>
      <c r="H66" s="47">
        <v>0</v>
      </c>
      <c r="I66" s="37">
        <v>10952500</v>
      </c>
      <c r="J66" s="37">
        <v>10952500</v>
      </c>
      <c r="K66" s="37">
        <v>0</v>
      </c>
      <c r="L66" s="41">
        <f t="shared" si="4"/>
        <v>0</v>
      </c>
      <c r="M66" s="42">
        <f t="shared" si="5"/>
        <v>66.044287364072517</v>
      </c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>
        <f t="shared" si="4"/>
        <v>0</v>
      </c>
      <c r="M67" s="42">
        <f t="shared" si="5"/>
        <v>0</v>
      </c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4"/>
        <v>0</v>
      </c>
      <c r="M68" s="42">
        <f t="shared" si="5"/>
        <v>0</v>
      </c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>
        <f t="shared" si="4"/>
        <v>0</v>
      </c>
      <c r="M69" s="42">
        <f t="shared" si="5"/>
        <v>0</v>
      </c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1486950764</v>
      </c>
      <c r="G70" s="47">
        <v>236136860</v>
      </c>
      <c r="H70" s="47">
        <v>0</v>
      </c>
      <c r="I70" s="37">
        <v>1250813904</v>
      </c>
      <c r="J70" s="37">
        <v>1250813904</v>
      </c>
      <c r="K70" s="37">
        <v>0</v>
      </c>
      <c r="L70" s="41">
        <f t="shared" si="4"/>
        <v>0</v>
      </c>
      <c r="M70" s="42">
        <f t="shared" si="5"/>
        <v>15.880610556651895</v>
      </c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>
        <f t="shared" si="4"/>
        <v>0</v>
      </c>
      <c r="M71" s="42">
        <f t="shared" si="5"/>
        <v>0</v>
      </c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>
        <f t="shared" si="4"/>
        <v>0</v>
      </c>
      <c r="M72" s="42">
        <f t="shared" si="5"/>
        <v>0</v>
      </c>
      <c r="O72" s="9"/>
      <c r="P72" s="9"/>
    </row>
    <row r="73" spans="2:16" s="10" customFormat="1" ht="20.100000000000001" customHeight="1" x14ac:dyDescent="0.15">
      <c r="B73" s="124" t="s">
        <v>73</v>
      </c>
      <c r="C73" s="125"/>
      <c r="D73" s="125"/>
      <c r="E73" s="43">
        <v>0</v>
      </c>
      <c r="F73" s="43">
        <v>5689892570</v>
      </c>
      <c r="G73" s="43">
        <v>5213709430</v>
      </c>
      <c r="H73" s="43">
        <v>0</v>
      </c>
      <c r="I73" s="43">
        <v>476183140</v>
      </c>
      <c r="J73" s="43">
        <v>476183140</v>
      </c>
      <c r="K73" s="43">
        <v>0</v>
      </c>
      <c r="L73" s="44">
        <f t="shared" ref="L73:L92" si="6">IFERROR(G73/E73,0)*100</f>
        <v>0</v>
      </c>
      <c r="M73" s="45">
        <f t="shared" ref="M73:M92" si="7">IFERROR(G73/F73,0)*100</f>
        <v>91.631069758492828</v>
      </c>
      <c r="O73" s="9" t="str">
        <f t="shared" si="2"/>
        <v/>
      </c>
      <c r="P73" s="9" t="str">
        <f t="shared" si="3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24850000</v>
      </c>
      <c r="G74" s="50">
        <v>23950000</v>
      </c>
      <c r="H74" s="50">
        <v>0</v>
      </c>
      <c r="I74" s="50">
        <v>900000</v>
      </c>
      <c r="J74" s="50">
        <v>900000</v>
      </c>
      <c r="K74" s="50">
        <v>0</v>
      </c>
      <c r="L74" s="39">
        <f t="shared" si="6"/>
        <v>0</v>
      </c>
      <c r="M74" s="40">
        <f t="shared" si="7"/>
        <v>96.378269617706238</v>
      </c>
      <c r="O74" s="9" t="str">
        <f t="shared" si="2"/>
        <v/>
      </c>
      <c r="P74" s="9" t="str">
        <f t="shared" si="3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24850000</v>
      </c>
      <c r="G75" s="47">
        <v>23950000</v>
      </c>
      <c r="H75" s="47">
        <v>0</v>
      </c>
      <c r="I75" s="37">
        <v>900000</v>
      </c>
      <c r="J75" s="37">
        <v>900000</v>
      </c>
      <c r="K75" s="37">
        <v>0</v>
      </c>
      <c r="L75" s="41">
        <f t="shared" si="6"/>
        <v>0</v>
      </c>
      <c r="M75" s="42">
        <f t="shared" si="7"/>
        <v>96.378269617706238</v>
      </c>
      <c r="O75" s="9" t="str">
        <f t="shared" si="2"/>
        <v/>
      </c>
      <c r="P75" s="9" t="str">
        <f t="shared" si="3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>
        <f t="shared" si="6"/>
        <v>0</v>
      </c>
      <c r="M76" s="42">
        <f t="shared" si="7"/>
        <v>0</v>
      </c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6"/>
        <v>0</v>
      </c>
      <c r="M77" s="54">
        <f t="shared" si="7"/>
        <v>0</v>
      </c>
      <c r="O77" s="9" t="str">
        <f t="shared" si="2"/>
        <v/>
      </c>
      <c r="P77" s="9" t="str">
        <f t="shared" si="3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 t="shared" si="6"/>
        <v>0</v>
      </c>
      <c r="M78" s="42">
        <f t="shared" si="7"/>
        <v>0</v>
      </c>
      <c r="O78" s="9" t="str">
        <f t="shared" si="2"/>
        <v/>
      </c>
      <c r="P78" s="9" t="str">
        <f t="shared" si="3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6"/>
        <v>0</v>
      </c>
      <c r="M79" s="54">
        <f t="shared" si="7"/>
        <v>0</v>
      </c>
      <c r="O79" s="9" t="str">
        <f t="shared" si="2"/>
        <v/>
      </c>
      <c r="P79" s="9" t="str">
        <f t="shared" si="3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6"/>
        <v>0</v>
      </c>
      <c r="M80" s="42">
        <f t="shared" si="7"/>
        <v>0</v>
      </c>
      <c r="O80" s="9" t="str">
        <f t="shared" si="2"/>
        <v/>
      </c>
      <c r="P80" s="9" t="str">
        <f t="shared" si="3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6"/>
        <v>0</v>
      </c>
      <c r="M81" s="54">
        <f t="shared" si="7"/>
        <v>0</v>
      </c>
      <c r="O81" s="9" t="str">
        <f t="shared" si="2"/>
        <v/>
      </c>
      <c r="P81" s="9" t="str">
        <f t="shared" si="3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6"/>
        <v>0</v>
      </c>
      <c r="M82" s="57">
        <f t="shared" si="7"/>
        <v>0</v>
      </c>
      <c r="O82" s="9" t="str">
        <f t="shared" si="2"/>
        <v/>
      </c>
      <c r="P82" s="9" t="str">
        <f t="shared" si="3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6"/>
        <v>0</v>
      </c>
      <c r="M83" s="57">
        <f t="shared" si="7"/>
        <v>0</v>
      </c>
      <c r="O83" s="9" t="str">
        <f t="shared" si="2"/>
        <v/>
      </c>
      <c r="P83" s="9" t="str">
        <f t="shared" si="3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6"/>
        <v>0</v>
      </c>
      <c r="M84" s="54">
        <f t="shared" si="7"/>
        <v>0</v>
      </c>
      <c r="O84" s="9" t="str">
        <f t="shared" ref="O84:O92" si="8">IF(F84=G84+H84+I84,"","err")</f>
        <v/>
      </c>
      <c r="P84" s="9" t="str">
        <f t="shared" ref="P84:P92" si="9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 t="shared" si="6"/>
        <v>0</v>
      </c>
      <c r="M85" s="42">
        <f t="shared" si="7"/>
        <v>0</v>
      </c>
      <c r="O85" s="9" t="str">
        <f t="shared" si="8"/>
        <v/>
      </c>
      <c r="P85" s="9" t="str">
        <f t="shared" si="9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5665042570</v>
      </c>
      <c r="G86" s="51">
        <v>5189759430</v>
      </c>
      <c r="H86" s="51">
        <v>0</v>
      </c>
      <c r="I86" s="51">
        <v>475283140</v>
      </c>
      <c r="J86" s="51">
        <v>475283140</v>
      </c>
      <c r="K86" s="51">
        <v>0</v>
      </c>
      <c r="L86" s="53">
        <f t="shared" si="6"/>
        <v>0</v>
      </c>
      <c r="M86" s="54">
        <f t="shared" si="7"/>
        <v>91.61024592265332</v>
      </c>
      <c r="O86" s="9" t="str">
        <f t="shared" si="8"/>
        <v/>
      </c>
      <c r="P86" s="9" t="str">
        <f t="shared" si="9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6966600</v>
      </c>
      <c r="G87" s="64">
        <v>6966600</v>
      </c>
      <c r="H87" s="64">
        <v>0</v>
      </c>
      <c r="I87" s="37">
        <v>0</v>
      </c>
      <c r="J87" s="37">
        <v>0</v>
      </c>
      <c r="K87" s="37">
        <v>0</v>
      </c>
      <c r="L87" s="65">
        <f t="shared" si="6"/>
        <v>0</v>
      </c>
      <c r="M87" s="66">
        <f t="shared" si="7"/>
        <v>100</v>
      </c>
      <c r="O87" s="9" t="str">
        <f t="shared" si="8"/>
        <v/>
      </c>
      <c r="P87" s="9" t="str">
        <f t="shared" si="9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5658075970</v>
      </c>
      <c r="G88" s="64">
        <v>5182792830</v>
      </c>
      <c r="H88" s="64">
        <v>0</v>
      </c>
      <c r="I88" s="37">
        <v>475283140</v>
      </c>
      <c r="J88" s="37">
        <v>475283140</v>
      </c>
      <c r="K88" s="37">
        <v>0</v>
      </c>
      <c r="L88" s="65">
        <f t="shared" si="6"/>
        <v>0</v>
      </c>
      <c r="M88" s="66">
        <f t="shared" si="7"/>
        <v>91.599915898619514</v>
      </c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>
        <f t="shared" si="6"/>
        <v>0</v>
      </c>
      <c r="M89" s="66">
        <f t="shared" si="7"/>
        <v>0</v>
      </c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>
        <f t="shared" si="6"/>
        <v>0</v>
      </c>
      <c r="M90" s="66">
        <f t="shared" si="7"/>
        <v>0</v>
      </c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6"/>
        <v>0</v>
      </c>
      <c r="M91" s="54">
        <f t="shared" si="7"/>
        <v>0</v>
      </c>
      <c r="O91" s="9" t="str">
        <f t="shared" si="8"/>
        <v/>
      </c>
      <c r="P91" s="9" t="str">
        <f t="shared" si="9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6"/>
        <v>0</v>
      </c>
      <c r="M92" s="71">
        <f t="shared" si="7"/>
        <v>0</v>
      </c>
      <c r="O92" s="9" t="str">
        <f t="shared" si="8"/>
        <v/>
      </c>
      <c r="P92" s="9" t="str">
        <f t="shared" si="9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특별회계(위임)-수정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특별회계(위임)-수정'!Print_Area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특별회계(위임)-수정'!Print_Titles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2024-07-04T01:14:53Z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