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월보 사전공개정보등록(홈페이지)\변환파일\"/>
    </mc:Choice>
  </mc:AlternateContent>
  <xr:revisionPtr revIDLastSave="0" documentId="8_{2013D82A-DE61-4CBE-8301-09F233CCA057}" xr6:coauthVersionLast="47" xr6:coauthVersionMax="47" xr10:uidLastSave="{00000000-0000-0000-0000-000000000000}"/>
  <bookViews>
    <workbookView xWindow="28680" yWindow="-120" windowWidth="29040" windowHeight="15840" tabRatio="820" activeTab="1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6" i="61" l="1"/>
  <c r="O16" i="61"/>
  <c r="P21" i="61"/>
  <c r="L22" i="61"/>
  <c r="L33" i="61"/>
  <c r="O26" i="61"/>
  <c r="G12" i="61"/>
  <c r="F12" i="61"/>
  <c r="M16" i="61"/>
  <c r="E8" i="57"/>
  <c r="O49" i="57"/>
  <c r="L67" i="57"/>
  <c r="M76" i="57"/>
  <c r="L71" i="57"/>
  <c r="M56" i="57"/>
  <c r="L46" i="57"/>
  <c r="M42" i="57"/>
  <c r="P39" i="57"/>
  <c r="M38" i="57"/>
  <c r="L33" i="57"/>
  <c r="O32" i="57"/>
  <c r="M31" i="57"/>
  <c r="O30" i="57"/>
  <c r="M27" i="57"/>
  <c r="L23" i="57"/>
  <c r="M18" i="57"/>
  <c r="M16" i="57"/>
  <c r="L14" i="57"/>
  <c r="M13" i="57"/>
  <c r="M11" i="57"/>
  <c r="L9" i="57"/>
  <c r="P39" i="55"/>
  <c r="L72" i="55"/>
  <c r="L65" i="55"/>
  <c r="M64" i="55"/>
  <c r="M59" i="55"/>
  <c r="L54" i="55"/>
  <c r="M52" i="55"/>
  <c r="P51" i="55"/>
  <c r="O50" i="55"/>
  <c r="L48" i="55"/>
  <c r="L42" i="55"/>
  <c r="O38" i="55"/>
  <c r="M23" i="55"/>
  <c r="L18" i="55"/>
  <c r="O14" i="55"/>
  <c r="B4" i="59"/>
  <c r="B4" i="61"/>
  <c r="B4" i="58"/>
  <c r="B4" i="57"/>
  <c r="F11" i="61"/>
  <c r="F10" i="61"/>
  <c r="K11" i="61"/>
  <c r="K12" i="61"/>
  <c r="O17" i="61"/>
  <c r="O21" i="61"/>
  <c r="O36" i="61"/>
  <c r="L3" i="59"/>
  <c r="L3" i="61"/>
  <c r="L3" i="58"/>
  <c r="L3" i="57"/>
  <c r="M36" i="61"/>
  <c r="L36" i="61"/>
  <c r="M35" i="61"/>
  <c r="L35" i="61"/>
  <c r="M32" i="61"/>
  <c r="M30" i="61"/>
  <c r="L30" i="61"/>
  <c r="M29" i="61"/>
  <c r="L29" i="61"/>
  <c r="M28" i="61"/>
  <c r="L28" i="61"/>
  <c r="M27" i="61"/>
  <c r="L27" i="61"/>
  <c r="M26" i="61"/>
  <c r="L26" i="61"/>
  <c r="M24" i="61"/>
  <c r="L24" i="61"/>
  <c r="M23" i="61"/>
  <c r="L23" i="61"/>
  <c r="M21" i="61"/>
  <c r="L21" i="61"/>
  <c r="L18" i="61"/>
  <c r="M17" i="61"/>
  <c r="L17" i="61"/>
  <c r="M15" i="61"/>
  <c r="L15" i="61"/>
  <c r="L14" i="61"/>
  <c r="E12" i="61"/>
  <c r="E9" i="61"/>
  <c r="E11" i="61"/>
  <c r="E10" i="61"/>
  <c r="K10" i="61"/>
  <c r="K9" i="61"/>
  <c r="K8" i="61"/>
  <c r="L32" i="61"/>
  <c r="L13" i="61"/>
  <c r="L34" i="61"/>
  <c r="B2" i="58"/>
  <c r="M92" i="59"/>
  <c r="L92" i="59"/>
  <c r="M87" i="59"/>
  <c r="L87" i="59"/>
  <c r="M85" i="59"/>
  <c r="L85" i="59"/>
  <c r="M83" i="59"/>
  <c r="L83" i="59"/>
  <c r="O83" i="59"/>
  <c r="M82" i="59"/>
  <c r="L82" i="59"/>
  <c r="M80" i="59"/>
  <c r="L80" i="59"/>
  <c r="M78" i="59"/>
  <c r="L78" i="59"/>
  <c r="O78" i="59"/>
  <c r="M75" i="59"/>
  <c r="L75" i="59"/>
  <c r="M61" i="59"/>
  <c r="L61" i="59"/>
  <c r="M59" i="59"/>
  <c r="L59" i="59"/>
  <c r="O58" i="59"/>
  <c r="M57" i="59"/>
  <c r="L57" i="59"/>
  <c r="O57" i="59"/>
  <c r="M56" i="59"/>
  <c r="L56" i="59"/>
  <c r="M55" i="59"/>
  <c r="L55" i="59"/>
  <c r="O55" i="59"/>
  <c r="M54" i="59"/>
  <c r="L54" i="59"/>
  <c r="M53" i="59"/>
  <c r="L53" i="59"/>
  <c r="O53" i="59"/>
  <c r="M51" i="59"/>
  <c r="L51" i="59"/>
  <c r="M50" i="59"/>
  <c r="L50" i="59"/>
  <c r="O50" i="59"/>
  <c r="M49" i="59"/>
  <c r="L49" i="59"/>
  <c r="M47" i="59"/>
  <c r="L47" i="59"/>
  <c r="M45" i="59"/>
  <c r="L45" i="59"/>
  <c r="M43" i="59"/>
  <c r="L43" i="59"/>
  <c r="M42" i="59"/>
  <c r="L42" i="59"/>
  <c r="O42" i="59"/>
  <c r="M39" i="59"/>
  <c r="L39" i="59"/>
  <c r="M38" i="59"/>
  <c r="L38" i="59"/>
  <c r="M37" i="59"/>
  <c r="L37" i="59"/>
  <c r="M35" i="59"/>
  <c r="L35" i="59"/>
  <c r="O35" i="59"/>
  <c r="M33" i="59"/>
  <c r="L33" i="59"/>
  <c r="M32" i="59"/>
  <c r="L32" i="59"/>
  <c r="M31" i="59"/>
  <c r="L31" i="59"/>
  <c r="M30" i="59"/>
  <c r="L30" i="59"/>
  <c r="O30" i="59"/>
  <c r="M29" i="59"/>
  <c r="L29" i="59"/>
  <c r="M27" i="59"/>
  <c r="L27" i="59"/>
  <c r="O27" i="59"/>
  <c r="O26" i="59"/>
  <c r="M25" i="59"/>
  <c r="L25" i="59"/>
  <c r="O25" i="59"/>
  <c r="M24" i="59"/>
  <c r="L24" i="59"/>
  <c r="M23" i="59"/>
  <c r="L23" i="59"/>
  <c r="O23" i="59"/>
  <c r="M21" i="59"/>
  <c r="L21" i="59"/>
  <c r="M19" i="59"/>
  <c r="L19" i="59"/>
  <c r="M18" i="59"/>
  <c r="L18" i="59"/>
  <c r="M17" i="59"/>
  <c r="L17" i="59"/>
  <c r="M16" i="59"/>
  <c r="L16" i="59"/>
  <c r="M15" i="59"/>
  <c r="L15" i="59"/>
  <c r="O15" i="59"/>
  <c r="M14" i="59"/>
  <c r="L14" i="59"/>
  <c r="M13" i="59"/>
  <c r="L13" i="59"/>
  <c r="O13" i="59"/>
  <c r="M11" i="59"/>
  <c r="L11" i="59"/>
  <c r="O11" i="59"/>
  <c r="M10" i="59"/>
  <c r="L10" i="59"/>
  <c r="L12" i="59"/>
  <c r="L34" i="59"/>
  <c r="O60" i="59"/>
  <c r="F8" i="59"/>
  <c r="P11" i="59"/>
  <c r="M41" i="59"/>
  <c r="L28" i="59"/>
  <c r="O81" i="59"/>
  <c r="P23" i="59"/>
  <c r="M36" i="59"/>
  <c r="L52" i="59"/>
  <c r="P53" i="59"/>
  <c r="L77" i="59"/>
  <c r="M79" i="59"/>
  <c r="L84" i="59"/>
  <c r="M86" i="59"/>
  <c r="M91" i="59"/>
  <c r="M12" i="59"/>
  <c r="P83" i="59"/>
  <c r="K8" i="59"/>
  <c r="K7" i="59"/>
  <c r="O20" i="59"/>
  <c r="O34" i="59"/>
  <c r="M46" i="59"/>
  <c r="P57" i="59"/>
  <c r="M9" i="59"/>
  <c r="O22" i="59"/>
  <c r="M48" i="59"/>
  <c r="P55" i="59"/>
  <c r="M60" i="59"/>
  <c r="L74" i="59"/>
  <c r="L79" i="59"/>
  <c r="H8" i="59"/>
  <c r="O8" i="59"/>
  <c r="L22" i="59"/>
  <c r="M22" i="59"/>
  <c r="P27" i="59"/>
  <c r="P35" i="59"/>
  <c r="L36" i="59"/>
  <c r="O52" i="59"/>
  <c r="O77" i="59"/>
  <c r="M34" i="59"/>
  <c r="M52" i="59"/>
  <c r="M84" i="59"/>
  <c r="E8" i="59"/>
  <c r="P25" i="59"/>
  <c r="P26" i="59"/>
  <c r="M28" i="59"/>
  <c r="L41" i="59"/>
  <c r="O46" i="59"/>
  <c r="O48" i="59"/>
  <c r="M74" i="59"/>
  <c r="M77" i="59"/>
  <c r="M81" i="59"/>
  <c r="O32" i="59"/>
  <c r="O37" i="59"/>
  <c r="O39" i="59"/>
  <c r="O80" i="59"/>
  <c r="O85" i="59"/>
  <c r="O17" i="59"/>
  <c r="O19" i="59"/>
  <c r="O45" i="59"/>
  <c r="G8" i="59"/>
  <c r="L9" i="59"/>
  <c r="O10" i="59"/>
  <c r="P13" i="59"/>
  <c r="P15" i="59"/>
  <c r="P17" i="59"/>
  <c r="P19" i="59"/>
  <c r="P20" i="59"/>
  <c r="O24" i="59"/>
  <c r="P30" i="59"/>
  <c r="P32" i="59"/>
  <c r="O36" i="59"/>
  <c r="P37" i="59"/>
  <c r="P39" i="59"/>
  <c r="O41" i="59"/>
  <c r="P42" i="59"/>
  <c r="P44" i="59"/>
  <c r="P45" i="59"/>
  <c r="L46" i="59"/>
  <c r="O47" i="59"/>
  <c r="P50" i="59"/>
  <c r="O54" i="59"/>
  <c r="O56" i="59"/>
  <c r="O59" i="59"/>
  <c r="L81" i="59"/>
  <c r="O82" i="59"/>
  <c r="O84" i="59"/>
  <c r="L86" i="59"/>
  <c r="O87" i="59"/>
  <c r="O14" i="59"/>
  <c r="O16" i="59"/>
  <c r="O18" i="59"/>
  <c r="O21" i="59"/>
  <c r="O29" i="59"/>
  <c r="O31" i="59"/>
  <c r="O33" i="59"/>
  <c r="O38" i="59"/>
  <c r="O43" i="59"/>
  <c r="O44" i="59"/>
  <c r="P46" i="59"/>
  <c r="L48" i="59"/>
  <c r="O49" i="59"/>
  <c r="O51" i="59"/>
  <c r="P54" i="59"/>
  <c r="P56" i="59"/>
  <c r="P58" i="59"/>
  <c r="P59" i="59"/>
  <c r="L60" i="59"/>
  <c r="O61" i="59"/>
  <c r="O75" i="59"/>
  <c r="P81" i="59"/>
  <c r="L91" i="59"/>
  <c r="O92" i="59"/>
  <c r="P14" i="59"/>
  <c r="P16" i="59"/>
  <c r="P18" i="59"/>
  <c r="P21" i="59"/>
  <c r="P31" i="59"/>
  <c r="P33" i="59"/>
  <c r="P38" i="59"/>
  <c r="P43" i="59"/>
  <c r="P49" i="59"/>
  <c r="P51" i="59"/>
  <c r="P78" i="59"/>
  <c r="F7" i="59"/>
  <c r="P60" i="59"/>
  <c r="E7" i="59"/>
  <c r="H7" i="59"/>
  <c r="P77" i="59"/>
  <c r="P22" i="59"/>
  <c r="M40" i="59"/>
  <c r="P91" i="59"/>
  <c r="L40" i="59"/>
  <c r="P34" i="59"/>
  <c r="P86" i="59"/>
  <c r="P24" i="59"/>
  <c r="P87" i="59"/>
  <c r="P61" i="59"/>
  <c r="P52" i="59"/>
  <c r="O86" i="59"/>
  <c r="O12" i="59"/>
  <c r="P48" i="59"/>
  <c r="P36" i="59"/>
  <c r="P82" i="59"/>
  <c r="P80" i="59"/>
  <c r="P92" i="59"/>
  <c r="P85" i="59"/>
  <c r="P10" i="59"/>
  <c r="P74" i="59"/>
  <c r="P28" i="59"/>
  <c r="L73" i="59"/>
  <c r="M73" i="59"/>
  <c r="I8" i="59"/>
  <c r="P9" i="59"/>
  <c r="P84" i="59"/>
  <c r="P79" i="59"/>
  <c r="P41" i="59"/>
  <c r="M8" i="59"/>
  <c r="L8" i="59"/>
  <c r="G7" i="59"/>
  <c r="L7" i="59"/>
  <c r="O74" i="59"/>
  <c r="P29" i="59"/>
  <c r="P75" i="59"/>
  <c r="O28" i="59"/>
  <c r="O91" i="59"/>
  <c r="O79" i="59"/>
  <c r="P47" i="59"/>
  <c r="O9" i="59"/>
  <c r="P73" i="59"/>
  <c r="J8" i="59"/>
  <c r="J7" i="59"/>
  <c r="M7" i="59"/>
  <c r="P12" i="59"/>
  <c r="O40" i="59"/>
  <c r="I7" i="59"/>
  <c r="O73" i="59"/>
  <c r="P40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E8" i="58"/>
  <c r="E7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8" i="58"/>
  <c r="K7" i="58"/>
  <c r="H8" i="58"/>
  <c r="H7" i="58"/>
  <c r="M9" i="58"/>
  <c r="F8" i="58"/>
  <c r="F7" i="58"/>
  <c r="M77" i="57"/>
  <c r="L77" i="57"/>
  <c r="M75" i="57"/>
  <c r="L75" i="57"/>
  <c r="L73" i="57"/>
  <c r="M71" i="57"/>
  <c r="M70" i="57"/>
  <c r="L70" i="57"/>
  <c r="M68" i="57"/>
  <c r="L68" i="57"/>
  <c r="M66" i="57"/>
  <c r="L66" i="57"/>
  <c r="M64" i="57"/>
  <c r="L64" i="57"/>
  <c r="L63" i="57"/>
  <c r="L61" i="57"/>
  <c r="M59" i="57"/>
  <c r="L59" i="57"/>
  <c r="M57" i="57"/>
  <c r="L57" i="57"/>
  <c r="L56" i="57"/>
  <c r="M55" i="57"/>
  <c r="L55" i="57"/>
  <c r="M54" i="57"/>
  <c r="L54" i="57"/>
  <c r="M53" i="57"/>
  <c r="L53" i="57"/>
  <c r="M51" i="57"/>
  <c r="L51" i="57"/>
  <c r="M50" i="57"/>
  <c r="M49" i="57"/>
  <c r="L49" i="57"/>
  <c r="M47" i="57"/>
  <c r="L47" i="57"/>
  <c r="M45" i="57"/>
  <c r="L45" i="57"/>
  <c r="M43" i="57"/>
  <c r="L43" i="57"/>
  <c r="L42" i="57"/>
  <c r="L41" i="57"/>
  <c r="M39" i="57"/>
  <c r="L39" i="57"/>
  <c r="O39" i="57"/>
  <c r="O37" i="57"/>
  <c r="M37" i="57"/>
  <c r="L37" i="57"/>
  <c r="L35" i="57"/>
  <c r="M33" i="57"/>
  <c r="M32" i="57"/>
  <c r="L32" i="57"/>
  <c r="M30" i="57"/>
  <c r="L30" i="57"/>
  <c r="L29" i="57"/>
  <c r="M24" i="57"/>
  <c r="L24" i="57"/>
  <c r="M23" i="57"/>
  <c r="L21" i="57"/>
  <c r="M19" i="57"/>
  <c r="L19" i="57"/>
  <c r="L17" i="57"/>
  <c r="L16" i="57"/>
  <c r="M15" i="57"/>
  <c r="L15" i="57"/>
  <c r="M14" i="57"/>
  <c r="L13" i="57"/>
  <c r="L11" i="57"/>
  <c r="M10" i="57"/>
  <c r="L10" i="57"/>
  <c r="B2" i="55"/>
  <c r="M75" i="55"/>
  <c r="L75" i="55"/>
  <c r="O68" i="55"/>
  <c r="M48" i="55"/>
  <c r="M77" i="55"/>
  <c r="L77" i="55"/>
  <c r="M73" i="55"/>
  <c r="L73" i="55"/>
  <c r="M68" i="55"/>
  <c r="L68" i="55"/>
  <c r="M66" i="55"/>
  <c r="L66" i="55"/>
  <c r="M61" i="55"/>
  <c r="L61" i="55"/>
  <c r="M50" i="55"/>
  <c r="L50" i="55"/>
  <c r="L47" i="55"/>
  <c r="L35" i="55"/>
  <c r="M71" i="55"/>
  <c r="L71" i="55"/>
  <c r="M70" i="55"/>
  <c r="L70" i="55"/>
  <c r="L59" i="55"/>
  <c r="M57" i="55"/>
  <c r="L57" i="55"/>
  <c r="M56" i="55"/>
  <c r="L56" i="55"/>
  <c r="M55" i="55"/>
  <c r="L55" i="55"/>
  <c r="M54" i="55"/>
  <c r="M53" i="55"/>
  <c r="L53" i="55"/>
  <c r="M51" i="55"/>
  <c r="L51" i="55"/>
  <c r="M49" i="55"/>
  <c r="L49" i="55"/>
  <c r="M45" i="55"/>
  <c r="L45" i="55"/>
  <c r="M43" i="55"/>
  <c r="L43" i="55"/>
  <c r="M42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M29" i="55"/>
  <c r="L29" i="55"/>
  <c r="M27" i="55"/>
  <c r="L27" i="55"/>
  <c r="M25" i="55"/>
  <c r="L25" i="55"/>
  <c r="M24" i="55"/>
  <c r="L24" i="55"/>
  <c r="L23" i="55"/>
  <c r="M21" i="55"/>
  <c r="L21" i="55"/>
  <c r="M19" i="55"/>
  <c r="L19" i="55"/>
  <c r="M18" i="55"/>
  <c r="M17" i="55"/>
  <c r="L17" i="55"/>
  <c r="L16" i="55"/>
  <c r="M15" i="55"/>
  <c r="L15" i="55"/>
  <c r="M14" i="55"/>
  <c r="L14" i="55"/>
  <c r="M13" i="55"/>
  <c r="L13" i="55"/>
  <c r="L11" i="55"/>
  <c r="M10" i="55"/>
  <c r="L10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L9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L52" i="57"/>
  <c r="L74" i="57"/>
  <c r="M72" i="55"/>
  <c r="O51" i="55"/>
  <c r="O39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J8" i="58"/>
  <c r="L8" i="58"/>
  <c r="G7" i="58"/>
  <c r="P10" i="58"/>
  <c r="P77" i="58"/>
  <c r="P73" i="58"/>
  <c r="P37" i="58"/>
  <c r="I8" i="58"/>
  <c r="P8" i="58"/>
  <c r="P9" i="58"/>
  <c r="P67" i="58"/>
  <c r="P62" i="58"/>
  <c r="P12" i="58"/>
  <c r="O72" i="58"/>
  <c r="O9" i="58"/>
  <c r="O76" i="58"/>
  <c r="O67" i="58"/>
  <c r="P49" i="58"/>
  <c r="O36" i="58"/>
  <c r="P13" i="58"/>
  <c r="I7" i="58"/>
  <c r="O40" i="58"/>
  <c r="J7" i="58"/>
  <c r="O62" i="58"/>
  <c r="P40" i="58"/>
  <c r="P7" i="59"/>
  <c r="P8" i="59"/>
  <c r="O7" i="59"/>
  <c r="O3" i="59"/>
  <c r="L7" i="58"/>
  <c r="P7" i="58"/>
  <c r="M7" i="58"/>
  <c r="O7" i="58"/>
  <c r="O3" i="58"/>
  <c r="O8" i="58"/>
  <c r="M8" i="58"/>
  <c r="M22" i="61"/>
  <c r="O35" i="61"/>
  <c r="O33" i="61"/>
  <c r="M33" i="61"/>
  <c r="P22" i="61"/>
  <c r="K7" i="61"/>
  <c r="O15" i="61"/>
  <c r="O23" i="61"/>
  <c r="O30" i="61"/>
  <c r="P30" i="61"/>
  <c r="O27" i="61"/>
  <c r="P27" i="61"/>
  <c r="O31" i="61"/>
  <c r="M13" i="61"/>
  <c r="P24" i="61"/>
  <c r="M31" i="61"/>
  <c r="L31" i="61"/>
  <c r="F9" i="61"/>
  <c r="O29" i="61"/>
  <c r="P32" i="61"/>
  <c r="M12" i="61"/>
  <c r="G9" i="61"/>
  <c r="L12" i="61"/>
  <c r="M25" i="61"/>
  <c r="L25" i="61"/>
  <c r="P35" i="61"/>
  <c r="P33" i="61"/>
  <c r="P36" i="61"/>
  <c r="O32" i="61"/>
  <c r="O24" i="61"/>
  <c r="H11" i="61"/>
  <c r="M18" i="61"/>
  <c r="L20" i="61"/>
  <c r="M34" i="61"/>
  <c r="E8" i="61"/>
  <c r="E7" i="61"/>
  <c r="M20" i="61"/>
  <c r="H12" i="61"/>
  <c r="H9" i="61"/>
  <c r="G11" i="61"/>
  <c r="F8" i="61"/>
  <c r="M14" i="61"/>
  <c r="P26" i="61"/>
  <c r="P25" i="61"/>
  <c r="O14" i="61"/>
  <c r="P74" i="57"/>
  <c r="L12" i="57"/>
  <c r="L28" i="57"/>
  <c r="M28" i="57"/>
  <c r="P38" i="57"/>
  <c r="O57" i="57"/>
  <c r="P57" i="57"/>
  <c r="M34" i="57"/>
  <c r="L34" i="57"/>
  <c r="P45" i="57"/>
  <c r="O45" i="57"/>
  <c r="O10" i="57"/>
  <c r="O26" i="57"/>
  <c r="P26" i="57"/>
  <c r="O58" i="57"/>
  <c r="P58" i="57"/>
  <c r="O61" i="57"/>
  <c r="O75" i="57"/>
  <c r="P75" i="57"/>
  <c r="O33" i="57"/>
  <c r="P33" i="57"/>
  <c r="P43" i="57"/>
  <c r="O43" i="57"/>
  <c r="O63" i="57"/>
  <c r="O11" i="57"/>
  <c r="P11" i="57"/>
  <c r="P24" i="57"/>
  <c r="O24" i="57"/>
  <c r="M72" i="57"/>
  <c r="L72" i="57"/>
  <c r="P15" i="57"/>
  <c r="O15" i="57"/>
  <c r="O18" i="57"/>
  <c r="P18" i="57"/>
  <c r="P21" i="57"/>
  <c r="O47" i="57"/>
  <c r="P46" i="57"/>
  <c r="P14" i="57"/>
  <c r="O14" i="57"/>
  <c r="P20" i="57"/>
  <c r="O20" i="57"/>
  <c r="P44" i="57"/>
  <c r="L48" i="57"/>
  <c r="M48" i="57"/>
  <c r="O59" i="57"/>
  <c r="O64" i="57"/>
  <c r="P77" i="57"/>
  <c r="P76" i="57"/>
  <c r="O77" i="57"/>
  <c r="M65" i="57"/>
  <c r="L65" i="57"/>
  <c r="P66" i="57"/>
  <c r="O66" i="57"/>
  <c r="O65" i="57"/>
  <c r="K8" i="57"/>
  <c r="P37" i="57"/>
  <c r="M52" i="57"/>
  <c r="P68" i="57"/>
  <c r="O68" i="57"/>
  <c r="P67" i="57"/>
  <c r="O71" i="57"/>
  <c r="M74" i="57"/>
  <c r="O16" i="57"/>
  <c r="P16" i="57"/>
  <c r="O19" i="57"/>
  <c r="P19" i="57"/>
  <c r="O25" i="57"/>
  <c r="M61" i="57"/>
  <c r="P51" i="57"/>
  <c r="O53" i="57"/>
  <c r="O38" i="57"/>
  <c r="O70" i="57"/>
  <c r="P30" i="57"/>
  <c r="O44" i="57"/>
  <c r="M29" i="57"/>
  <c r="L38" i="57"/>
  <c r="L50" i="57"/>
  <c r="M63" i="57"/>
  <c r="H8" i="57"/>
  <c r="P36" i="57"/>
  <c r="O46" i="57"/>
  <c r="P49" i="57"/>
  <c r="O29" i="57"/>
  <c r="M21" i="57"/>
  <c r="M73" i="57"/>
  <c r="L76" i="57"/>
  <c r="L25" i="57"/>
  <c r="L31" i="57"/>
  <c r="O31" i="57"/>
  <c r="O50" i="57"/>
  <c r="P69" i="57"/>
  <c r="O21" i="57"/>
  <c r="G8" i="57"/>
  <c r="P32" i="57"/>
  <c r="M17" i="57"/>
  <c r="M25" i="57"/>
  <c r="M35" i="57"/>
  <c r="O35" i="57"/>
  <c r="O27" i="57"/>
  <c r="O42" i="57"/>
  <c r="M9" i="57"/>
  <c r="L18" i="57"/>
  <c r="O23" i="57"/>
  <c r="L27" i="57"/>
  <c r="O51" i="57"/>
  <c r="B2" i="57"/>
  <c r="B2" i="61"/>
  <c r="B2" i="59"/>
  <c r="O16" i="55"/>
  <c r="P16" i="55"/>
  <c r="L34" i="55"/>
  <c r="P58" i="55"/>
  <c r="O58" i="55"/>
  <c r="P60" i="55"/>
  <c r="O61" i="55"/>
  <c r="M9" i="55"/>
  <c r="L9" i="55"/>
  <c r="G8" i="55"/>
  <c r="P19" i="55"/>
  <c r="O19" i="55"/>
  <c r="P27" i="55"/>
  <c r="O27" i="55"/>
  <c r="M74" i="55"/>
  <c r="L74" i="55"/>
  <c r="M65" i="55"/>
  <c r="O25" i="55"/>
  <c r="P25" i="55"/>
  <c r="P56" i="55"/>
  <c r="O56" i="55"/>
  <c r="F8" i="55"/>
  <c r="M28" i="55"/>
  <c r="P17" i="55"/>
  <c r="O17" i="55"/>
  <c r="P43" i="55"/>
  <c r="O43" i="55"/>
  <c r="P45" i="55"/>
  <c r="O54" i="55"/>
  <c r="P54" i="55"/>
  <c r="K8" i="55"/>
  <c r="P49" i="55"/>
  <c r="O49" i="55"/>
  <c r="L76" i="55"/>
  <c r="M60" i="55"/>
  <c r="L60" i="55"/>
  <c r="O15" i="55"/>
  <c r="P15" i="55"/>
  <c r="L22" i="55"/>
  <c r="L28" i="55"/>
  <c r="O31" i="55"/>
  <c r="P31" i="55"/>
  <c r="M36" i="55"/>
  <c r="L36" i="55"/>
  <c r="E8" i="55"/>
  <c r="P20" i="55"/>
  <c r="O20" i="55"/>
  <c r="O48" i="55"/>
  <c r="M69" i="55"/>
  <c r="L69" i="55"/>
  <c r="O10" i="55"/>
  <c r="P10" i="55"/>
  <c r="L12" i="55"/>
  <c r="M12" i="55"/>
  <c r="P18" i="55"/>
  <c r="O18" i="55"/>
  <c r="P29" i="55"/>
  <c r="O29" i="55"/>
  <c r="O44" i="55"/>
  <c r="P44" i="55"/>
  <c r="O55" i="55"/>
  <c r="P55" i="55"/>
  <c r="P24" i="55"/>
  <c r="O24" i="55"/>
  <c r="M46" i="55"/>
  <c r="L46" i="55"/>
  <c r="P26" i="55"/>
  <c r="O32" i="55"/>
  <c r="P32" i="55"/>
  <c r="O35" i="55"/>
  <c r="M41" i="55"/>
  <c r="L67" i="55"/>
  <c r="O67" i="55"/>
  <c r="M67" i="55"/>
  <c r="O71" i="55"/>
  <c r="O45" i="55"/>
  <c r="M16" i="55"/>
  <c r="P14" i="55"/>
  <c r="P50" i="55"/>
  <c r="O57" i="55"/>
  <c r="O47" i="55"/>
  <c r="O64" i="55"/>
  <c r="O23" i="55"/>
  <c r="M35" i="55"/>
  <c r="M76" i="55"/>
  <c r="O26" i="55"/>
  <c r="L52" i="55"/>
  <c r="M11" i="55"/>
  <c r="M47" i="55"/>
  <c r="M22" i="55"/>
  <c r="P38" i="55"/>
  <c r="L30" i="55"/>
  <c r="O11" i="55"/>
  <c r="L64" i="55"/>
  <c r="P23" i="61"/>
  <c r="P18" i="61"/>
  <c r="L19" i="61"/>
  <c r="M19" i="61"/>
  <c r="O28" i="61"/>
  <c r="P28" i="61"/>
  <c r="P34" i="61"/>
  <c r="P29" i="61"/>
  <c r="F7" i="61"/>
  <c r="O25" i="61"/>
  <c r="P31" i="61"/>
  <c r="G8" i="61"/>
  <c r="M11" i="61"/>
  <c r="L11" i="61"/>
  <c r="G10" i="61"/>
  <c r="I9" i="61"/>
  <c r="O9" i="61"/>
  <c r="O22" i="61"/>
  <c r="H8" i="61"/>
  <c r="H7" i="61"/>
  <c r="H10" i="61"/>
  <c r="J12" i="61"/>
  <c r="O18" i="61"/>
  <c r="L9" i="61"/>
  <c r="M9" i="61"/>
  <c r="O34" i="61"/>
  <c r="P15" i="61"/>
  <c r="P14" i="61"/>
  <c r="I11" i="61"/>
  <c r="I12" i="61"/>
  <c r="O12" i="61"/>
  <c r="P16" i="61"/>
  <c r="P17" i="61"/>
  <c r="O20" i="61"/>
  <c r="P61" i="57"/>
  <c r="L40" i="57"/>
  <c r="O73" i="57"/>
  <c r="P73" i="57"/>
  <c r="F8" i="57"/>
  <c r="O9" i="57"/>
  <c r="P17" i="57"/>
  <c r="L36" i="57"/>
  <c r="M36" i="57"/>
  <c r="P64" i="57"/>
  <c r="M22" i="57"/>
  <c r="L22" i="57"/>
  <c r="P56" i="57"/>
  <c r="O54" i="57"/>
  <c r="P54" i="57"/>
  <c r="P27" i="57"/>
  <c r="P59" i="57"/>
  <c r="P10" i="57"/>
  <c r="O69" i="57"/>
  <c r="P71" i="57"/>
  <c r="P55" i="57"/>
  <c r="O52" i="57"/>
  <c r="J8" i="57"/>
  <c r="H7" i="57"/>
  <c r="O74" i="57"/>
  <c r="M12" i="57"/>
  <c r="O76" i="57"/>
  <c r="P50" i="57"/>
  <c r="P13" i="57"/>
  <c r="P12" i="57"/>
  <c r="L8" i="57"/>
  <c r="M41" i="57"/>
  <c r="O41" i="57"/>
  <c r="P35" i="57"/>
  <c r="L69" i="57"/>
  <c r="M69" i="57"/>
  <c r="K7" i="57"/>
  <c r="P47" i="57"/>
  <c r="M67" i="57"/>
  <c r="O67" i="57"/>
  <c r="P9" i="57"/>
  <c r="L60" i="57"/>
  <c r="M60" i="57"/>
  <c r="O60" i="57"/>
  <c r="P48" i="57"/>
  <c r="P31" i="57"/>
  <c r="O56" i="57"/>
  <c r="P29" i="57"/>
  <c r="M46" i="57"/>
  <c r="O17" i="57"/>
  <c r="O55" i="57"/>
  <c r="P70" i="57"/>
  <c r="O36" i="57"/>
  <c r="P60" i="57"/>
  <c r="P25" i="57"/>
  <c r="O22" i="57"/>
  <c r="O13" i="57"/>
  <c r="P65" i="57"/>
  <c r="P63" i="57"/>
  <c r="P62" i="57"/>
  <c r="P68" i="55"/>
  <c r="P61" i="55"/>
  <c r="O9" i="55"/>
  <c r="F7" i="55"/>
  <c r="O73" i="55"/>
  <c r="P30" i="55"/>
  <c r="O30" i="55"/>
  <c r="P75" i="55"/>
  <c r="O75" i="55"/>
  <c r="P66" i="55"/>
  <c r="O66" i="55"/>
  <c r="O77" i="55"/>
  <c r="P57" i="55"/>
  <c r="P48" i="55"/>
  <c r="P21" i="55"/>
  <c r="E7" i="55"/>
  <c r="L41" i="55"/>
  <c r="M40" i="55"/>
  <c r="P53" i="55"/>
  <c r="O53" i="55"/>
  <c r="K7" i="55"/>
  <c r="O37" i="55"/>
  <c r="O13" i="55"/>
  <c r="P13" i="55"/>
  <c r="P34" i="55"/>
  <c r="P35" i="55"/>
  <c r="H8" i="55"/>
  <c r="H7" i="55"/>
  <c r="M34" i="55"/>
  <c r="O42" i="55"/>
  <c r="P33" i="55"/>
  <c r="L8" i="55"/>
  <c r="M8" i="55"/>
  <c r="L63" i="55"/>
  <c r="O63" i="55"/>
  <c r="M63" i="55"/>
  <c r="O21" i="55"/>
  <c r="P59" i="55"/>
  <c r="P70" i="55"/>
  <c r="O70" i="55"/>
  <c r="P11" i="55"/>
  <c r="O60" i="55"/>
  <c r="P71" i="55"/>
  <c r="O59" i="55"/>
  <c r="O33" i="55"/>
  <c r="J9" i="61"/>
  <c r="P9" i="61"/>
  <c r="P20" i="61"/>
  <c r="M10" i="61"/>
  <c r="L10" i="61"/>
  <c r="I10" i="61"/>
  <c r="O10" i="61"/>
  <c r="P19" i="61"/>
  <c r="L8" i="61"/>
  <c r="M8" i="61"/>
  <c r="G7" i="61"/>
  <c r="P11" i="61"/>
  <c r="O13" i="61"/>
  <c r="O19" i="61"/>
  <c r="P12" i="61"/>
  <c r="P13" i="61"/>
  <c r="J11" i="61"/>
  <c r="I8" i="61"/>
  <c r="O11" i="61"/>
  <c r="P34" i="57"/>
  <c r="O34" i="57"/>
  <c r="M62" i="57"/>
  <c r="L62" i="57"/>
  <c r="P28" i="57"/>
  <c r="O28" i="57"/>
  <c r="O12" i="57"/>
  <c r="P23" i="57"/>
  <c r="P22" i="57"/>
  <c r="P72" i="57"/>
  <c r="O72" i="57"/>
  <c r="J7" i="57"/>
  <c r="F7" i="57"/>
  <c r="M8" i="57"/>
  <c r="P52" i="57"/>
  <c r="P42" i="57"/>
  <c r="O62" i="57"/>
  <c r="G7" i="57"/>
  <c r="P53" i="57"/>
  <c r="P41" i="57"/>
  <c r="P40" i="57"/>
  <c r="I8" i="57"/>
  <c r="O8" i="57"/>
  <c r="O48" i="57"/>
  <c r="M40" i="57"/>
  <c r="P67" i="55"/>
  <c r="P47" i="55"/>
  <c r="P74" i="55"/>
  <c r="O74" i="55"/>
  <c r="P73" i="55"/>
  <c r="P22" i="55"/>
  <c r="P46" i="55"/>
  <c r="O46" i="55"/>
  <c r="P72" i="55"/>
  <c r="O72" i="55"/>
  <c r="P42" i="55"/>
  <c r="O12" i="55"/>
  <c r="P12" i="55"/>
  <c r="P65" i="55"/>
  <c r="O65" i="55"/>
  <c r="P23" i="55"/>
  <c r="P28" i="55"/>
  <c r="L62" i="55"/>
  <c r="M62" i="55"/>
  <c r="P41" i="55"/>
  <c r="O41" i="55"/>
  <c r="O34" i="55"/>
  <c r="P76" i="55"/>
  <c r="O76" i="55"/>
  <c r="P63" i="55"/>
  <c r="P52" i="55"/>
  <c r="P77" i="55"/>
  <c r="P64" i="55"/>
  <c r="P37" i="55"/>
  <c r="I8" i="55"/>
  <c r="O8" i="55"/>
  <c r="O22" i="55"/>
  <c r="G7" i="55"/>
  <c r="O52" i="55"/>
  <c r="L40" i="55"/>
  <c r="P9" i="55"/>
  <c r="O69" i="55"/>
  <c r="P36" i="55"/>
  <c r="O36" i="55"/>
  <c r="O28" i="55"/>
  <c r="M7" i="61"/>
  <c r="L7" i="61"/>
  <c r="J8" i="61"/>
  <c r="P8" i="61"/>
  <c r="O8" i="61"/>
  <c r="J10" i="61"/>
  <c r="P10" i="61"/>
  <c r="I7" i="61"/>
  <c r="O40" i="57"/>
  <c r="M7" i="57"/>
  <c r="L7" i="57"/>
  <c r="I7" i="57"/>
  <c r="P7" i="57"/>
  <c r="P8" i="57"/>
  <c r="P69" i="55"/>
  <c r="P62" i="55"/>
  <c r="L7" i="55"/>
  <c r="M7" i="55"/>
  <c r="J8" i="55"/>
  <c r="J7" i="55"/>
  <c r="I7" i="55"/>
  <c r="P40" i="55"/>
  <c r="O40" i="55"/>
  <c r="O62" i="55"/>
  <c r="J7" i="61"/>
  <c r="P7" i="61"/>
  <c r="O7" i="61"/>
  <c r="O3" i="61"/>
  <c r="O7" i="57"/>
  <c r="O3" i="57"/>
  <c r="P7" i="55"/>
  <c r="O7" i="55"/>
  <c r="O3" i="55"/>
  <c r="P8" i="55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<sst xmlns="http://schemas.openxmlformats.org/spreadsheetml/2006/main" count="437" uniqueCount="119">
  <si>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</si>
  <si>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</si>
  <si>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</si>
  <si>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</si>
  <si>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</si>
  <si>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</si>
  <si>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</si>
  <si>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</si>
  <si>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</si>
  <si>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</si>
  <si>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</si>
  <si>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</si>
  <si>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</si>
  <si>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</si>
  <si>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</si>
  <si>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</si>
  <si>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</si>
  <si>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</si>
  <si>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</si>
  <si>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</si>
  <si>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</si>
  <si>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</si>
  <si>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</si>
  <si>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</si>
  <si>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</si>
  <si>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</si>
  <si>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</si>
  <si>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</si>
  <si>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</si>
  <si>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</si>
  <si>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</si>
  <si>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</si>
  <si>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</si>
  <si>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</si>
  <si>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</si>
  <si>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</si>
  <si>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</si>
  <si>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</si>
  <si>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</si>
  <si>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</si>
  <si>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</si>
  <si>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</si>
  <si>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</si>
  <si>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</si>
  <si>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</si>
  <si>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</si>
  <si>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</si>
  <si>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</si>
  <si>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</si>
  <si>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</si>
  <si>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</si>
  <si>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</si>
  <si>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</si>
  <si>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</si>
  <si>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</si>
  <si>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</si>
  <si>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</si>
  <si>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</si>
  <si>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</si>
  <si>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</si>
  <si>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</si>
  <si>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</si>
  <si>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</si>
  <si>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</si>
  <si>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</si>
  <si>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</si>
  <si>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</si>
  <si>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</si>
  <si>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</si>
  <si>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</si>
  <si>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</si>
  <si>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</si>
  <si>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</si>
  <si>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</si>
  <si>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</si>
  <si>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</si>
  <si>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</si>
  <si>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</si>
  <si>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</si>
  <si>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</si>
  <si>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</si>
  <si>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</si>
  <si>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</si>
  <si>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</si>
  <si>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</si>
  <si>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</si>
  <si>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</si>
  <si>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</si>
  <si>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</si>
  <si>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</si>
  <si>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</si>
  <si>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</si>
  <si>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</si>
  <si>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</si>
  <si>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</si>
  <si>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</si>
  <si>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</si>
  <si>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</si>
  <si>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</si>
  <si>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</si>
  <si>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</si>
  <si>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</si>
  <si>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</si>
  <si>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</si>
  <si>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</si>
  <si>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</si>
  <si>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</si>
  <si>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</si>
  <si>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</si>
  <si>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</si>
  <si>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</si>
  <si>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</si>
  <si>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</si>
  <si>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</si>
  <si>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</si>
  <si>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</si>
  <si>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</si>
  <si>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7 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</si>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</sst>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1" xfId="1" applyFont="1" applyFill="1" applyBorder="1" applyAlignment="1" applyProtection="1">
      <alignment horizontal="right" vertical="center"/>
    </xf>
    <xf numFmtId="41" fontId="6" fillId="4" borderId="32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3" xfId="1" applyFont="1" applyFill="1" applyBorder="1" applyAlignment="1" applyProtection="1">
      <alignment horizontal="center" vertical="center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29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29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2" name="Line 1">
          <a:extLst>
            <a:ext uri="{FF2B5EF4-FFF2-40B4-BE49-F238E27FC236}">
              <a16:creationId xmlns:a16="http://schemas.microsoft.com/office/drawing/2014/main" id="{0ED45C06-1E7B-F809-8C0C-E99742D999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3" name="Line 1">
          <a:extLst>
            <a:ext uri="{FF2B5EF4-FFF2-40B4-BE49-F238E27FC236}">
              <a16:creationId xmlns:a16="http://schemas.microsoft.com/office/drawing/2014/main" id="{EE9B999E-FEFD-FDA8-18B4-094075EE47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4" name="Line 1">
          <a:extLst>
            <a:ext uri="{FF2B5EF4-FFF2-40B4-BE49-F238E27FC236}">
              <a16:creationId xmlns:a16="http://schemas.microsoft.com/office/drawing/2014/main" id="{D54133E2-7A0C-C011-FCC3-702AAF1BBD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5" name="Line 1">
          <a:extLst>
            <a:ext uri="{FF2B5EF4-FFF2-40B4-BE49-F238E27FC236}">
              <a16:creationId xmlns:a16="http://schemas.microsoft.com/office/drawing/2014/main" id="{52933C1A-F398-F48B-FA9F-DB2B62C0C6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6" name="Line 1">
          <a:extLst>
            <a:ext uri="{FF2B5EF4-FFF2-40B4-BE49-F238E27FC236}">
              <a16:creationId xmlns:a16="http://schemas.microsoft.com/office/drawing/2014/main" id="{15ED5B6D-3592-FB61-B224-8DE922533D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7" name="Line 1">
          <a:extLst>
            <a:ext uri="{FF2B5EF4-FFF2-40B4-BE49-F238E27FC236}">
              <a16:creationId xmlns:a16="http://schemas.microsoft.com/office/drawing/2014/main" id="{E0C98E36-A48A-E0ED-839F-D592DC163F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8" name="Line 1">
          <a:extLst>
            <a:ext uri="{FF2B5EF4-FFF2-40B4-BE49-F238E27FC236}">
              <a16:creationId xmlns:a16="http://schemas.microsoft.com/office/drawing/2014/main" id="{B2D0F18B-320A-6938-DEC2-AFFFD34A14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09" name="Line 1">
          <a:extLst>
            <a:ext uri="{FF2B5EF4-FFF2-40B4-BE49-F238E27FC236}">
              <a16:creationId xmlns:a16="http://schemas.microsoft.com/office/drawing/2014/main" id="{A0EA273B-2D2F-48FA-766B-8ED357E35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0" name="Line 1">
          <a:extLst>
            <a:ext uri="{FF2B5EF4-FFF2-40B4-BE49-F238E27FC236}">
              <a16:creationId xmlns:a16="http://schemas.microsoft.com/office/drawing/2014/main" id="{5913B18F-E2FB-24B8-3E9C-1E985ED093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1" name="Line 1">
          <a:extLst>
            <a:ext uri="{FF2B5EF4-FFF2-40B4-BE49-F238E27FC236}">
              <a16:creationId xmlns:a16="http://schemas.microsoft.com/office/drawing/2014/main" id="{3663FB01-6D12-482E-00CC-4CCE697721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2" name="Line 1">
          <a:extLst>
            <a:ext uri="{FF2B5EF4-FFF2-40B4-BE49-F238E27FC236}">
              <a16:creationId xmlns:a16="http://schemas.microsoft.com/office/drawing/2014/main" id="{A01E46F2-2D39-D3D1-C368-1608AF83CA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3" name="Line 1">
          <a:extLst>
            <a:ext uri="{FF2B5EF4-FFF2-40B4-BE49-F238E27FC236}">
              <a16:creationId xmlns:a16="http://schemas.microsoft.com/office/drawing/2014/main" id="{FCEF90A1-3DB1-9526-492F-091DD81200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4" name="Line 1">
          <a:extLst>
            <a:ext uri="{FF2B5EF4-FFF2-40B4-BE49-F238E27FC236}">
              <a16:creationId xmlns:a16="http://schemas.microsoft.com/office/drawing/2014/main" id="{14514E7D-5C54-B915-7C76-F0F0CA53F3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5" name="Line 1">
          <a:extLst>
            <a:ext uri="{FF2B5EF4-FFF2-40B4-BE49-F238E27FC236}">
              <a16:creationId xmlns:a16="http://schemas.microsoft.com/office/drawing/2014/main" id="{7CF85E4E-9013-B816-8942-2725B6FCEF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6" name="Line 1">
          <a:extLst>
            <a:ext uri="{FF2B5EF4-FFF2-40B4-BE49-F238E27FC236}">
              <a16:creationId xmlns:a16="http://schemas.microsoft.com/office/drawing/2014/main" id="{415F82A2-4667-81C6-EA26-851DA0DE3F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7" name="Line 1">
          <a:extLst>
            <a:ext uri="{FF2B5EF4-FFF2-40B4-BE49-F238E27FC236}">
              <a16:creationId xmlns:a16="http://schemas.microsoft.com/office/drawing/2014/main" id="{9096A4BC-F034-2944-945F-32DD5B4E1F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8" name="Line 1">
          <a:extLst>
            <a:ext uri="{FF2B5EF4-FFF2-40B4-BE49-F238E27FC236}">
              <a16:creationId xmlns:a16="http://schemas.microsoft.com/office/drawing/2014/main" id="{C34BB4E9-F007-2193-1AF3-2D61B3D23C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19" name="Line 1">
          <a:extLst>
            <a:ext uri="{FF2B5EF4-FFF2-40B4-BE49-F238E27FC236}">
              <a16:creationId xmlns:a16="http://schemas.microsoft.com/office/drawing/2014/main" id="{5BF8837C-66CB-6B45-6343-03D15C1A86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0" name="Line 1">
          <a:extLst>
            <a:ext uri="{FF2B5EF4-FFF2-40B4-BE49-F238E27FC236}">
              <a16:creationId xmlns:a16="http://schemas.microsoft.com/office/drawing/2014/main" id="{35932CD9-F920-E7E5-58DC-E85E1931CC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1" name="Line 1">
          <a:extLst>
            <a:ext uri="{FF2B5EF4-FFF2-40B4-BE49-F238E27FC236}">
              <a16:creationId xmlns:a16="http://schemas.microsoft.com/office/drawing/2014/main" id="{9743583D-B191-00B1-DBE4-2F350E3B7B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2" name="Line 1">
          <a:extLst>
            <a:ext uri="{FF2B5EF4-FFF2-40B4-BE49-F238E27FC236}">
              <a16:creationId xmlns:a16="http://schemas.microsoft.com/office/drawing/2014/main" id="{21FB9663-64A9-C692-6844-455830D736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3" name="Line 1">
          <a:extLst>
            <a:ext uri="{FF2B5EF4-FFF2-40B4-BE49-F238E27FC236}">
              <a16:creationId xmlns:a16="http://schemas.microsoft.com/office/drawing/2014/main" id="{2802427B-7B6C-09FC-9C36-3502A6ECDE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4" name="Line 1">
          <a:extLst>
            <a:ext uri="{FF2B5EF4-FFF2-40B4-BE49-F238E27FC236}">
              <a16:creationId xmlns:a16="http://schemas.microsoft.com/office/drawing/2014/main" id="{D2C0B116-2C1B-57B3-69FE-4082F060BA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5" name="Line 1">
          <a:extLst>
            <a:ext uri="{FF2B5EF4-FFF2-40B4-BE49-F238E27FC236}">
              <a16:creationId xmlns:a16="http://schemas.microsoft.com/office/drawing/2014/main" id="{C04BA157-91B2-A431-65EA-9396BEB7ED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6" name="Line 1">
          <a:extLst>
            <a:ext uri="{FF2B5EF4-FFF2-40B4-BE49-F238E27FC236}">
              <a16:creationId xmlns:a16="http://schemas.microsoft.com/office/drawing/2014/main" id="{4EC462EA-24EA-FDD4-09D9-F64BD7401F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7" name="Line 1">
          <a:extLst>
            <a:ext uri="{FF2B5EF4-FFF2-40B4-BE49-F238E27FC236}">
              <a16:creationId xmlns:a16="http://schemas.microsoft.com/office/drawing/2014/main" id="{B5A1314C-5F0D-6F8A-E62A-B3AD18ADB8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8" name="Line 1">
          <a:extLst>
            <a:ext uri="{FF2B5EF4-FFF2-40B4-BE49-F238E27FC236}">
              <a16:creationId xmlns:a16="http://schemas.microsoft.com/office/drawing/2014/main" id="{F7E3C7E5-26E0-5C76-4D68-751B33448A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29" name="Line 1">
          <a:extLst>
            <a:ext uri="{FF2B5EF4-FFF2-40B4-BE49-F238E27FC236}">
              <a16:creationId xmlns:a16="http://schemas.microsoft.com/office/drawing/2014/main" id="{384E4603-7D17-8CB2-51FE-B22575799F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0" name="Line 1">
          <a:extLst>
            <a:ext uri="{FF2B5EF4-FFF2-40B4-BE49-F238E27FC236}">
              <a16:creationId xmlns:a16="http://schemas.microsoft.com/office/drawing/2014/main" id="{65C22C08-1CA1-EC3D-EB5B-D252E403DA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1" name="Line 1">
          <a:extLst>
            <a:ext uri="{FF2B5EF4-FFF2-40B4-BE49-F238E27FC236}">
              <a16:creationId xmlns:a16="http://schemas.microsoft.com/office/drawing/2014/main" id="{4C97F192-8476-6688-C0A5-F8E8B57111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2" name="Line 1">
          <a:extLst>
            <a:ext uri="{FF2B5EF4-FFF2-40B4-BE49-F238E27FC236}">
              <a16:creationId xmlns:a16="http://schemas.microsoft.com/office/drawing/2014/main" id="{05074585-048A-E494-E889-9BD25D4DFD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3" name="Line 1">
          <a:extLst>
            <a:ext uri="{FF2B5EF4-FFF2-40B4-BE49-F238E27FC236}">
              <a16:creationId xmlns:a16="http://schemas.microsoft.com/office/drawing/2014/main" id="{96E03433-3759-1EE6-1568-E2179AEBB4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4" name="Line 1">
          <a:extLst>
            <a:ext uri="{FF2B5EF4-FFF2-40B4-BE49-F238E27FC236}">
              <a16:creationId xmlns:a16="http://schemas.microsoft.com/office/drawing/2014/main" id="{70F09104-DFF3-EE1E-6FFC-EB743AA0FE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5" name="Line 1">
          <a:extLst>
            <a:ext uri="{FF2B5EF4-FFF2-40B4-BE49-F238E27FC236}">
              <a16:creationId xmlns:a16="http://schemas.microsoft.com/office/drawing/2014/main" id="{1E79DB2D-7EFB-F16A-DD6A-642D09A214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6" name="Line 1">
          <a:extLst>
            <a:ext uri="{FF2B5EF4-FFF2-40B4-BE49-F238E27FC236}">
              <a16:creationId xmlns:a16="http://schemas.microsoft.com/office/drawing/2014/main" id="{EDBC9555-2EE2-1C5B-41EC-A655C335DD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7" name="Line 1">
          <a:extLst>
            <a:ext uri="{FF2B5EF4-FFF2-40B4-BE49-F238E27FC236}">
              <a16:creationId xmlns:a16="http://schemas.microsoft.com/office/drawing/2014/main" id="{7EE5689C-4084-57F6-0A4E-D81986D3CA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8" name="Line 1">
          <a:extLst>
            <a:ext uri="{FF2B5EF4-FFF2-40B4-BE49-F238E27FC236}">
              <a16:creationId xmlns:a16="http://schemas.microsoft.com/office/drawing/2014/main" id="{719976F0-1C0A-48CD-3EEA-F0570825E1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39" name="Line 1">
          <a:extLst>
            <a:ext uri="{FF2B5EF4-FFF2-40B4-BE49-F238E27FC236}">
              <a16:creationId xmlns:a16="http://schemas.microsoft.com/office/drawing/2014/main" id="{4D2997CD-421F-4830-49E1-45294489B0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0" name="Line 1">
          <a:extLst>
            <a:ext uri="{FF2B5EF4-FFF2-40B4-BE49-F238E27FC236}">
              <a16:creationId xmlns:a16="http://schemas.microsoft.com/office/drawing/2014/main" id="{67C7C3FB-B2E4-501F-E453-A99C245C1D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1" name="Line 1">
          <a:extLst>
            <a:ext uri="{FF2B5EF4-FFF2-40B4-BE49-F238E27FC236}">
              <a16:creationId xmlns:a16="http://schemas.microsoft.com/office/drawing/2014/main" id="{A0F35EC6-6C53-45CD-E47D-B730B72FCD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2" name="Line 1">
          <a:extLst>
            <a:ext uri="{FF2B5EF4-FFF2-40B4-BE49-F238E27FC236}">
              <a16:creationId xmlns:a16="http://schemas.microsoft.com/office/drawing/2014/main" id="{DF895BB3-C431-1881-BF6D-507FFA9685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443" name="Line 1">
          <a:extLst>
            <a:ext uri="{FF2B5EF4-FFF2-40B4-BE49-F238E27FC236}">
              <a16:creationId xmlns:a16="http://schemas.microsoft.com/office/drawing/2014/main" id="{84D6403C-F4EF-41E2-39B8-87749F423A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1" name="Line 1">
          <a:extLst>
            <a:ext uri="{FF2B5EF4-FFF2-40B4-BE49-F238E27FC236}">
              <a16:creationId xmlns:a16="http://schemas.microsoft.com/office/drawing/2014/main" id="{82CE6D06-C6EF-C807-B93F-BC528F0F0F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2" name="Line 1">
          <a:extLst>
            <a:ext uri="{FF2B5EF4-FFF2-40B4-BE49-F238E27FC236}">
              <a16:creationId xmlns:a16="http://schemas.microsoft.com/office/drawing/2014/main" id="{6E3ADB65-CA0C-C9AC-9FE4-8559A16B94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3" name="Line 1">
          <a:extLst>
            <a:ext uri="{FF2B5EF4-FFF2-40B4-BE49-F238E27FC236}">
              <a16:creationId xmlns:a16="http://schemas.microsoft.com/office/drawing/2014/main" id="{09FD458A-B5C1-C1B2-70C9-B6D0850349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4" name="Line 1">
          <a:extLst>
            <a:ext uri="{FF2B5EF4-FFF2-40B4-BE49-F238E27FC236}">
              <a16:creationId xmlns:a16="http://schemas.microsoft.com/office/drawing/2014/main" id="{186655E1-2666-930F-B0AD-BF60A5565D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5" name="Line 1">
          <a:extLst>
            <a:ext uri="{FF2B5EF4-FFF2-40B4-BE49-F238E27FC236}">
              <a16:creationId xmlns:a16="http://schemas.microsoft.com/office/drawing/2014/main" id="{C7F262E4-0819-9511-5A64-091C974C6D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6" name="Line 1">
          <a:extLst>
            <a:ext uri="{FF2B5EF4-FFF2-40B4-BE49-F238E27FC236}">
              <a16:creationId xmlns:a16="http://schemas.microsoft.com/office/drawing/2014/main" id="{93C6F364-34E8-5582-A263-0509A45133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7" name="Line 1">
          <a:extLst>
            <a:ext uri="{FF2B5EF4-FFF2-40B4-BE49-F238E27FC236}">
              <a16:creationId xmlns:a16="http://schemas.microsoft.com/office/drawing/2014/main" id="{4E02270C-14B2-2D70-D1EB-7B8A75E8AC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8" name="Line 1">
          <a:extLst>
            <a:ext uri="{FF2B5EF4-FFF2-40B4-BE49-F238E27FC236}">
              <a16:creationId xmlns:a16="http://schemas.microsoft.com/office/drawing/2014/main" id="{08F6260D-AA4E-88C0-83E1-4144091C3D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499" name="Line 1">
          <a:extLst>
            <a:ext uri="{FF2B5EF4-FFF2-40B4-BE49-F238E27FC236}">
              <a16:creationId xmlns:a16="http://schemas.microsoft.com/office/drawing/2014/main" id="{4E6AD8EF-BD8F-8148-7EE2-E875A497DE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0" name="Line 1">
          <a:extLst>
            <a:ext uri="{FF2B5EF4-FFF2-40B4-BE49-F238E27FC236}">
              <a16:creationId xmlns:a16="http://schemas.microsoft.com/office/drawing/2014/main" id="{01EF429C-70DA-3230-07D0-41AD253F1E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1" name="Line 1">
          <a:extLst>
            <a:ext uri="{FF2B5EF4-FFF2-40B4-BE49-F238E27FC236}">
              <a16:creationId xmlns:a16="http://schemas.microsoft.com/office/drawing/2014/main" id="{12516CB4-C549-E273-AD3D-51A7F35B0B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2" name="Line 1">
          <a:extLst>
            <a:ext uri="{FF2B5EF4-FFF2-40B4-BE49-F238E27FC236}">
              <a16:creationId xmlns:a16="http://schemas.microsoft.com/office/drawing/2014/main" id="{D44FEBCD-1689-5D9C-3C1E-59792482E2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3" name="Line 1">
          <a:extLst>
            <a:ext uri="{FF2B5EF4-FFF2-40B4-BE49-F238E27FC236}">
              <a16:creationId xmlns:a16="http://schemas.microsoft.com/office/drawing/2014/main" id="{2302236F-594A-B6E2-A3B3-D9970EF538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4" name="Line 1">
          <a:extLst>
            <a:ext uri="{FF2B5EF4-FFF2-40B4-BE49-F238E27FC236}">
              <a16:creationId xmlns:a16="http://schemas.microsoft.com/office/drawing/2014/main" id="{EBFB55F2-6D04-E996-10FD-DF4A79B4CD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5" name="Line 1">
          <a:extLst>
            <a:ext uri="{FF2B5EF4-FFF2-40B4-BE49-F238E27FC236}">
              <a16:creationId xmlns:a16="http://schemas.microsoft.com/office/drawing/2014/main" id="{61432FB1-2841-F416-8112-C857BB4906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6" name="Line 1">
          <a:extLst>
            <a:ext uri="{FF2B5EF4-FFF2-40B4-BE49-F238E27FC236}">
              <a16:creationId xmlns:a16="http://schemas.microsoft.com/office/drawing/2014/main" id="{63252DA2-0EE6-AC48-96C1-938560452D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7" name="Line 1">
          <a:extLst>
            <a:ext uri="{FF2B5EF4-FFF2-40B4-BE49-F238E27FC236}">
              <a16:creationId xmlns:a16="http://schemas.microsoft.com/office/drawing/2014/main" id="{39A17FD6-BF82-58EC-FE12-FF6DEA80F0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8" name="Line 1">
          <a:extLst>
            <a:ext uri="{FF2B5EF4-FFF2-40B4-BE49-F238E27FC236}">
              <a16:creationId xmlns:a16="http://schemas.microsoft.com/office/drawing/2014/main" id="{12C041CF-A9C7-8EC9-8D9A-41BEDAB9F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09" name="Line 1">
          <a:extLst>
            <a:ext uri="{FF2B5EF4-FFF2-40B4-BE49-F238E27FC236}">
              <a16:creationId xmlns:a16="http://schemas.microsoft.com/office/drawing/2014/main" id="{4AABFC00-834E-4301-B6B5-E1E7FE18D0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0" name="Line 1">
          <a:extLst>
            <a:ext uri="{FF2B5EF4-FFF2-40B4-BE49-F238E27FC236}">
              <a16:creationId xmlns:a16="http://schemas.microsoft.com/office/drawing/2014/main" id="{62556E5A-6146-A3FA-01D6-91CA247F8E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1" name="Line 1">
          <a:extLst>
            <a:ext uri="{FF2B5EF4-FFF2-40B4-BE49-F238E27FC236}">
              <a16:creationId xmlns:a16="http://schemas.microsoft.com/office/drawing/2014/main" id="{FBBD4E61-8B29-3410-A669-78D3381F15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2" name="Line 1">
          <a:extLst>
            <a:ext uri="{FF2B5EF4-FFF2-40B4-BE49-F238E27FC236}">
              <a16:creationId xmlns:a16="http://schemas.microsoft.com/office/drawing/2014/main" id="{95ECDD85-6DD0-8D1E-E365-1FD70CDC60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3" name="Line 1">
          <a:extLst>
            <a:ext uri="{FF2B5EF4-FFF2-40B4-BE49-F238E27FC236}">
              <a16:creationId xmlns:a16="http://schemas.microsoft.com/office/drawing/2014/main" id="{78F03B55-3955-9C21-910F-7A642A9B37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4" name="Line 1">
          <a:extLst>
            <a:ext uri="{FF2B5EF4-FFF2-40B4-BE49-F238E27FC236}">
              <a16:creationId xmlns:a16="http://schemas.microsoft.com/office/drawing/2014/main" id="{36E8042F-4004-8947-B9CF-CE670DE615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5" name="Line 1">
          <a:extLst>
            <a:ext uri="{FF2B5EF4-FFF2-40B4-BE49-F238E27FC236}">
              <a16:creationId xmlns:a16="http://schemas.microsoft.com/office/drawing/2014/main" id="{B4258B8E-0944-2E0D-8B62-77E2916133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6" name="Line 1">
          <a:extLst>
            <a:ext uri="{FF2B5EF4-FFF2-40B4-BE49-F238E27FC236}">
              <a16:creationId xmlns:a16="http://schemas.microsoft.com/office/drawing/2014/main" id="{CF87C0A9-99C2-2A25-C1FF-1E246BF948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7" name="Line 1">
          <a:extLst>
            <a:ext uri="{FF2B5EF4-FFF2-40B4-BE49-F238E27FC236}">
              <a16:creationId xmlns:a16="http://schemas.microsoft.com/office/drawing/2014/main" id="{24F44966-0A4D-F6CD-5F06-068154C288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8" name="Line 1">
          <a:extLst>
            <a:ext uri="{FF2B5EF4-FFF2-40B4-BE49-F238E27FC236}">
              <a16:creationId xmlns:a16="http://schemas.microsoft.com/office/drawing/2014/main" id="{E20AD397-04F6-FE00-FC6C-63F1912419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19" name="Line 1">
          <a:extLst>
            <a:ext uri="{FF2B5EF4-FFF2-40B4-BE49-F238E27FC236}">
              <a16:creationId xmlns:a16="http://schemas.microsoft.com/office/drawing/2014/main" id="{A39471F0-757C-FC9B-2DF3-D500278D16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0" name="Line 1">
          <a:extLst>
            <a:ext uri="{FF2B5EF4-FFF2-40B4-BE49-F238E27FC236}">
              <a16:creationId xmlns:a16="http://schemas.microsoft.com/office/drawing/2014/main" id="{8EDD56CE-5D08-F921-22B5-CF71080555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1" name="Line 1">
          <a:extLst>
            <a:ext uri="{FF2B5EF4-FFF2-40B4-BE49-F238E27FC236}">
              <a16:creationId xmlns:a16="http://schemas.microsoft.com/office/drawing/2014/main" id="{A2D34A5B-9D5C-B99B-F165-A8CB9D6EAF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2" name="Line 1">
          <a:extLst>
            <a:ext uri="{FF2B5EF4-FFF2-40B4-BE49-F238E27FC236}">
              <a16:creationId xmlns:a16="http://schemas.microsoft.com/office/drawing/2014/main" id="{11353E85-3ED7-3FFF-2DD9-76FF9037E0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3" name="Line 1">
          <a:extLst>
            <a:ext uri="{FF2B5EF4-FFF2-40B4-BE49-F238E27FC236}">
              <a16:creationId xmlns:a16="http://schemas.microsoft.com/office/drawing/2014/main" id="{FB58EECF-E871-44CB-F8BA-55B6C30FC4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4" name="Line 1">
          <a:extLst>
            <a:ext uri="{FF2B5EF4-FFF2-40B4-BE49-F238E27FC236}">
              <a16:creationId xmlns:a16="http://schemas.microsoft.com/office/drawing/2014/main" id="{E83D4584-2D6B-7D2A-5151-09F44EA283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5" name="Line 1">
          <a:extLst>
            <a:ext uri="{FF2B5EF4-FFF2-40B4-BE49-F238E27FC236}">
              <a16:creationId xmlns:a16="http://schemas.microsoft.com/office/drawing/2014/main" id="{094B16BC-623F-7D12-9D13-F5E05949C2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6" name="Line 1">
          <a:extLst>
            <a:ext uri="{FF2B5EF4-FFF2-40B4-BE49-F238E27FC236}">
              <a16:creationId xmlns:a16="http://schemas.microsoft.com/office/drawing/2014/main" id="{6B06BE1C-EC0E-9015-4282-DAE37023F0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7" name="Line 1">
          <a:extLst>
            <a:ext uri="{FF2B5EF4-FFF2-40B4-BE49-F238E27FC236}">
              <a16:creationId xmlns:a16="http://schemas.microsoft.com/office/drawing/2014/main" id="{B298DC23-78F7-AABD-3D82-3F5331395D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8" name="Line 1">
          <a:extLst>
            <a:ext uri="{FF2B5EF4-FFF2-40B4-BE49-F238E27FC236}">
              <a16:creationId xmlns:a16="http://schemas.microsoft.com/office/drawing/2014/main" id="{EE732056-D184-9F62-6DE2-DEABDE34D5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29" name="Line 1">
          <a:extLst>
            <a:ext uri="{FF2B5EF4-FFF2-40B4-BE49-F238E27FC236}">
              <a16:creationId xmlns:a16="http://schemas.microsoft.com/office/drawing/2014/main" id="{6B64AEA4-06B0-CF34-639C-87A3FDE7CA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0" name="Line 1">
          <a:extLst>
            <a:ext uri="{FF2B5EF4-FFF2-40B4-BE49-F238E27FC236}">
              <a16:creationId xmlns:a16="http://schemas.microsoft.com/office/drawing/2014/main" id="{0DAFE89C-0E60-C137-FE68-E863ECEA1C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1" name="Line 1">
          <a:extLst>
            <a:ext uri="{FF2B5EF4-FFF2-40B4-BE49-F238E27FC236}">
              <a16:creationId xmlns:a16="http://schemas.microsoft.com/office/drawing/2014/main" id="{0A7A4AEB-9EF9-0CAE-536E-6C65CA1CC0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532" name="Line 1">
          <a:extLst>
            <a:ext uri="{FF2B5EF4-FFF2-40B4-BE49-F238E27FC236}">
              <a16:creationId xmlns:a16="http://schemas.microsoft.com/office/drawing/2014/main" id="{99D7DD4A-53A8-ED8F-964D-78497A2048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15" name="Line 1">
          <a:extLst>
            <a:ext uri="{FF2B5EF4-FFF2-40B4-BE49-F238E27FC236}">
              <a16:creationId xmlns:a16="http://schemas.microsoft.com/office/drawing/2014/main" id="{5B2BF5B2-2B72-501C-891D-AC86B6F1E6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16" name="Line 1">
          <a:extLst>
            <a:ext uri="{FF2B5EF4-FFF2-40B4-BE49-F238E27FC236}">
              <a16:creationId xmlns:a16="http://schemas.microsoft.com/office/drawing/2014/main" id="{82E9EAB7-DAEE-B5A7-2380-BA75ED432F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17" name="Line 1">
          <a:extLst>
            <a:ext uri="{FF2B5EF4-FFF2-40B4-BE49-F238E27FC236}">
              <a16:creationId xmlns:a16="http://schemas.microsoft.com/office/drawing/2014/main" id="{92B335F7-BB44-877F-80C7-FF3DD17B1A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18" name="Line 1">
          <a:extLst>
            <a:ext uri="{FF2B5EF4-FFF2-40B4-BE49-F238E27FC236}">
              <a16:creationId xmlns:a16="http://schemas.microsoft.com/office/drawing/2014/main" id="{59C23A85-3C24-66F1-1087-CA83C165A6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19" name="Line 1">
          <a:extLst>
            <a:ext uri="{FF2B5EF4-FFF2-40B4-BE49-F238E27FC236}">
              <a16:creationId xmlns:a16="http://schemas.microsoft.com/office/drawing/2014/main" id="{34286718-7084-2AE1-6FD1-E65D6FA98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0" name="Line 1">
          <a:extLst>
            <a:ext uri="{FF2B5EF4-FFF2-40B4-BE49-F238E27FC236}">
              <a16:creationId xmlns:a16="http://schemas.microsoft.com/office/drawing/2014/main" id="{3B3A7341-1069-D258-E6DE-967999750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1" name="Line 1">
          <a:extLst>
            <a:ext uri="{FF2B5EF4-FFF2-40B4-BE49-F238E27FC236}">
              <a16:creationId xmlns:a16="http://schemas.microsoft.com/office/drawing/2014/main" id="{345E3367-6489-FD31-E2E9-E42C2EECB3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2" name="Line 1">
          <a:extLst>
            <a:ext uri="{FF2B5EF4-FFF2-40B4-BE49-F238E27FC236}">
              <a16:creationId xmlns:a16="http://schemas.microsoft.com/office/drawing/2014/main" id="{FE19CCE4-A309-456B-2591-874448674E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3" name="Line 1">
          <a:extLst>
            <a:ext uri="{FF2B5EF4-FFF2-40B4-BE49-F238E27FC236}">
              <a16:creationId xmlns:a16="http://schemas.microsoft.com/office/drawing/2014/main" id="{612B843D-529F-4DD0-BC68-035B8FA93F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4" name="Line 1">
          <a:extLst>
            <a:ext uri="{FF2B5EF4-FFF2-40B4-BE49-F238E27FC236}">
              <a16:creationId xmlns:a16="http://schemas.microsoft.com/office/drawing/2014/main" id="{CD4816B5-254F-FBD5-875F-4F520D2575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5" name="Line 1">
          <a:extLst>
            <a:ext uri="{FF2B5EF4-FFF2-40B4-BE49-F238E27FC236}">
              <a16:creationId xmlns:a16="http://schemas.microsoft.com/office/drawing/2014/main" id="{EAD6D03C-35E1-6935-233F-6BF3A37A3F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6" name="Line 1">
          <a:extLst>
            <a:ext uri="{FF2B5EF4-FFF2-40B4-BE49-F238E27FC236}">
              <a16:creationId xmlns:a16="http://schemas.microsoft.com/office/drawing/2014/main" id="{F55249D4-62F4-34BF-5304-AFF444560C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7" name="Line 1">
          <a:extLst>
            <a:ext uri="{FF2B5EF4-FFF2-40B4-BE49-F238E27FC236}">
              <a16:creationId xmlns:a16="http://schemas.microsoft.com/office/drawing/2014/main" id="{400AF87C-F20C-F2B0-C51E-8C322146DC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8" name="Line 1">
          <a:extLst>
            <a:ext uri="{FF2B5EF4-FFF2-40B4-BE49-F238E27FC236}">
              <a16:creationId xmlns:a16="http://schemas.microsoft.com/office/drawing/2014/main" id="{F0CF66CF-D8FF-147D-9F89-5FDC66E2D6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29" name="Line 1">
          <a:extLst>
            <a:ext uri="{FF2B5EF4-FFF2-40B4-BE49-F238E27FC236}">
              <a16:creationId xmlns:a16="http://schemas.microsoft.com/office/drawing/2014/main" id="{B3ECA743-7633-CFE5-FBBA-2A2BCF1B4C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0" name="Line 1">
          <a:extLst>
            <a:ext uri="{FF2B5EF4-FFF2-40B4-BE49-F238E27FC236}">
              <a16:creationId xmlns:a16="http://schemas.microsoft.com/office/drawing/2014/main" id="{5B9F2AD6-2770-1E09-ACD1-3E9438932A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1" name="Line 1">
          <a:extLst>
            <a:ext uri="{FF2B5EF4-FFF2-40B4-BE49-F238E27FC236}">
              <a16:creationId xmlns:a16="http://schemas.microsoft.com/office/drawing/2014/main" id="{BABC6BF6-A72E-484B-18E0-0EFFC01942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2" name="Line 1">
          <a:extLst>
            <a:ext uri="{FF2B5EF4-FFF2-40B4-BE49-F238E27FC236}">
              <a16:creationId xmlns:a16="http://schemas.microsoft.com/office/drawing/2014/main" id="{00A7C9B2-80F3-DB26-C59B-79BD8CBE4A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3" name="Line 1">
          <a:extLst>
            <a:ext uri="{FF2B5EF4-FFF2-40B4-BE49-F238E27FC236}">
              <a16:creationId xmlns:a16="http://schemas.microsoft.com/office/drawing/2014/main" id="{A5C60E6C-37B2-FFB5-7C8F-201B435C12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4" name="Line 1">
          <a:extLst>
            <a:ext uri="{FF2B5EF4-FFF2-40B4-BE49-F238E27FC236}">
              <a16:creationId xmlns:a16="http://schemas.microsoft.com/office/drawing/2014/main" id="{5D74FD55-AC1E-56AF-FEC1-A9372EC357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5" name="Line 1">
          <a:extLst>
            <a:ext uri="{FF2B5EF4-FFF2-40B4-BE49-F238E27FC236}">
              <a16:creationId xmlns:a16="http://schemas.microsoft.com/office/drawing/2014/main" id="{FB645661-8784-2095-BC14-D65811679C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6" name="Line 1">
          <a:extLst>
            <a:ext uri="{FF2B5EF4-FFF2-40B4-BE49-F238E27FC236}">
              <a16:creationId xmlns:a16="http://schemas.microsoft.com/office/drawing/2014/main" id="{16DBE32E-4CAC-D12E-9EFB-0534FC45A3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7" name="Line 1">
          <a:extLst>
            <a:ext uri="{FF2B5EF4-FFF2-40B4-BE49-F238E27FC236}">
              <a16:creationId xmlns:a16="http://schemas.microsoft.com/office/drawing/2014/main" id="{7090C20B-B750-B268-DC05-17735BD67E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8" name="Line 1">
          <a:extLst>
            <a:ext uri="{FF2B5EF4-FFF2-40B4-BE49-F238E27FC236}">
              <a16:creationId xmlns:a16="http://schemas.microsoft.com/office/drawing/2014/main" id="{A3550DA0-40BF-F091-15F8-3B8F23259D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39" name="Line 1">
          <a:extLst>
            <a:ext uri="{FF2B5EF4-FFF2-40B4-BE49-F238E27FC236}">
              <a16:creationId xmlns:a16="http://schemas.microsoft.com/office/drawing/2014/main" id="{1D3BCE03-9581-C2F5-1739-E394D192AD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0" name="Line 1">
          <a:extLst>
            <a:ext uri="{FF2B5EF4-FFF2-40B4-BE49-F238E27FC236}">
              <a16:creationId xmlns:a16="http://schemas.microsoft.com/office/drawing/2014/main" id="{E37259FF-BE34-33E0-F694-94739CB304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1" name="Line 1">
          <a:extLst>
            <a:ext uri="{FF2B5EF4-FFF2-40B4-BE49-F238E27FC236}">
              <a16:creationId xmlns:a16="http://schemas.microsoft.com/office/drawing/2014/main" id="{CCEC66DE-ADC7-C9F0-A457-BD7672D10B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2" name="Line 1">
          <a:extLst>
            <a:ext uri="{FF2B5EF4-FFF2-40B4-BE49-F238E27FC236}">
              <a16:creationId xmlns:a16="http://schemas.microsoft.com/office/drawing/2014/main" id="{D77E2126-48C7-6CC2-D720-FBF678090F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3" name="Line 1">
          <a:extLst>
            <a:ext uri="{FF2B5EF4-FFF2-40B4-BE49-F238E27FC236}">
              <a16:creationId xmlns:a16="http://schemas.microsoft.com/office/drawing/2014/main" id="{05C1AB84-F34D-3D34-4746-CED87C87BE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4" name="Line 1">
          <a:extLst>
            <a:ext uri="{FF2B5EF4-FFF2-40B4-BE49-F238E27FC236}">
              <a16:creationId xmlns:a16="http://schemas.microsoft.com/office/drawing/2014/main" id="{715789FC-F16C-F02A-28C5-E027EEAE85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5" name="Line 1">
          <a:extLst>
            <a:ext uri="{FF2B5EF4-FFF2-40B4-BE49-F238E27FC236}">
              <a16:creationId xmlns:a16="http://schemas.microsoft.com/office/drawing/2014/main" id="{83CA6DF3-75A8-4885-7F94-CFF2A21C68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6" name="Line 1">
          <a:extLst>
            <a:ext uri="{FF2B5EF4-FFF2-40B4-BE49-F238E27FC236}">
              <a16:creationId xmlns:a16="http://schemas.microsoft.com/office/drawing/2014/main" id="{913B5CBF-C9AD-56E7-465A-87B73D1973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7" name="Line 1">
          <a:extLst>
            <a:ext uri="{FF2B5EF4-FFF2-40B4-BE49-F238E27FC236}">
              <a16:creationId xmlns:a16="http://schemas.microsoft.com/office/drawing/2014/main" id="{6C3D68EE-6148-528F-7C9E-D0D0F771CD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8" name="Line 1">
          <a:extLst>
            <a:ext uri="{FF2B5EF4-FFF2-40B4-BE49-F238E27FC236}">
              <a16:creationId xmlns:a16="http://schemas.microsoft.com/office/drawing/2014/main" id="{F8EBFD99-5FE7-89D5-27FA-6DA7CF5034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49" name="Line 1">
          <a:extLst>
            <a:ext uri="{FF2B5EF4-FFF2-40B4-BE49-F238E27FC236}">
              <a16:creationId xmlns:a16="http://schemas.microsoft.com/office/drawing/2014/main" id="{15048193-2783-642A-038E-87BB9CF8AE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0" name="Line 1">
          <a:extLst>
            <a:ext uri="{FF2B5EF4-FFF2-40B4-BE49-F238E27FC236}">
              <a16:creationId xmlns:a16="http://schemas.microsoft.com/office/drawing/2014/main" id="{A6E9D03F-3751-71D5-5B0F-FE2867D43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1" name="Line 1">
          <a:extLst>
            <a:ext uri="{FF2B5EF4-FFF2-40B4-BE49-F238E27FC236}">
              <a16:creationId xmlns:a16="http://schemas.microsoft.com/office/drawing/2014/main" id="{4DDAF1AD-4A5B-437D-EF44-94C55CAE88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2" name="Line 1">
          <a:extLst>
            <a:ext uri="{FF2B5EF4-FFF2-40B4-BE49-F238E27FC236}">
              <a16:creationId xmlns:a16="http://schemas.microsoft.com/office/drawing/2014/main" id="{6D1CDD32-80E7-E60C-AE03-453FD24AFA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3" name="Line 1">
          <a:extLst>
            <a:ext uri="{FF2B5EF4-FFF2-40B4-BE49-F238E27FC236}">
              <a16:creationId xmlns:a16="http://schemas.microsoft.com/office/drawing/2014/main" id="{7929CCC2-87C3-4C71-F45B-82FFE6D8F8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4" name="Line 1">
          <a:extLst>
            <a:ext uri="{FF2B5EF4-FFF2-40B4-BE49-F238E27FC236}">
              <a16:creationId xmlns:a16="http://schemas.microsoft.com/office/drawing/2014/main" id="{0E0E4595-C743-C59D-AA78-C47E787722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5" name="Line 1">
          <a:extLst>
            <a:ext uri="{FF2B5EF4-FFF2-40B4-BE49-F238E27FC236}">
              <a16:creationId xmlns:a16="http://schemas.microsoft.com/office/drawing/2014/main" id="{3E06C425-BEEE-2DC3-DB85-8D2882829C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556" name="Line 1">
          <a:extLst>
            <a:ext uri="{FF2B5EF4-FFF2-40B4-BE49-F238E27FC236}">
              <a16:creationId xmlns:a16="http://schemas.microsoft.com/office/drawing/2014/main" id="{846DD40B-1E5C-6DFC-55AD-02214B91C3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19" name="Line 1">
          <a:extLst>
            <a:ext uri="{FF2B5EF4-FFF2-40B4-BE49-F238E27FC236}">
              <a16:creationId xmlns:a16="http://schemas.microsoft.com/office/drawing/2014/main" id="{63EA733F-06DB-3980-286A-43E1AD8359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0" name="Line 1">
          <a:extLst>
            <a:ext uri="{FF2B5EF4-FFF2-40B4-BE49-F238E27FC236}">
              <a16:creationId xmlns:a16="http://schemas.microsoft.com/office/drawing/2014/main" id="{14FFF8A4-56AC-B87A-1C60-110F1064E2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1" name="Line 1">
          <a:extLst>
            <a:ext uri="{FF2B5EF4-FFF2-40B4-BE49-F238E27FC236}">
              <a16:creationId xmlns:a16="http://schemas.microsoft.com/office/drawing/2014/main" id="{EEF7125F-E1CE-8799-65F0-8A090412BD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2" name="Line 1">
          <a:extLst>
            <a:ext uri="{FF2B5EF4-FFF2-40B4-BE49-F238E27FC236}">
              <a16:creationId xmlns:a16="http://schemas.microsoft.com/office/drawing/2014/main" id="{80AD6C18-BFC8-DC02-5291-0AD96B79ED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3" name="Line 1">
          <a:extLst>
            <a:ext uri="{FF2B5EF4-FFF2-40B4-BE49-F238E27FC236}">
              <a16:creationId xmlns:a16="http://schemas.microsoft.com/office/drawing/2014/main" id="{F06F3F63-ED51-A6D5-5001-38345C09C5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4" name="Line 1">
          <a:extLst>
            <a:ext uri="{FF2B5EF4-FFF2-40B4-BE49-F238E27FC236}">
              <a16:creationId xmlns:a16="http://schemas.microsoft.com/office/drawing/2014/main" id="{A1080920-184F-0107-7FBE-197280D516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5" name="Line 1">
          <a:extLst>
            <a:ext uri="{FF2B5EF4-FFF2-40B4-BE49-F238E27FC236}">
              <a16:creationId xmlns:a16="http://schemas.microsoft.com/office/drawing/2014/main" id="{AC1070B6-89F8-8519-6304-89F3B3B777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6" name="Line 1">
          <a:extLst>
            <a:ext uri="{FF2B5EF4-FFF2-40B4-BE49-F238E27FC236}">
              <a16:creationId xmlns:a16="http://schemas.microsoft.com/office/drawing/2014/main" id="{D6264CBB-E1B5-B1AA-670F-A548046D43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7" name="Line 1">
          <a:extLst>
            <a:ext uri="{FF2B5EF4-FFF2-40B4-BE49-F238E27FC236}">
              <a16:creationId xmlns:a16="http://schemas.microsoft.com/office/drawing/2014/main" id="{89644CDF-29E2-F38C-91D4-66FB7AB5F7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8" name="Line 1">
          <a:extLst>
            <a:ext uri="{FF2B5EF4-FFF2-40B4-BE49-F238E27FC236}">
              <a16:creationId xmlns:a16="http://schemas.microsoft.com/office/drawing/2014/main" id="{D60430BB-A82D-4C6A-CF1B-C7A8F7D188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29" name="Line 1">
          <a:extLst>
            <a:ext uri="{FF2B5EF4-FFF2-40B4-BE49-F238E27FC236}">
              <a16:creationId xmlns:a16="http://schemas.microsoft.com/office/drawing/2014/main" id="{523EF165-5751-862F-986A-A18BD69321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0" name="Line 1">
          <a:extLst>
            <a:ext uri="{FF2B5EF4-FFF2-40B4-BE49-F238E27FC236}">
              <a16:creationId xmlns:a16="http://schemas.microsoft.com/office/drawing/2014/main" id="{C65ADA84-6E80-162E-A6AF-E456D3C1D1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1" name="Line 1">
          <a:extLst>
            <a:ext uri="{FF2B5EF4-FFF2-40B4-BE49-F238E27FC236}">
              <a16:creationId xmlns:a16="http://schemas.microsoft.com/office/drawing/2014/main" id="{C660DFF4-173D-6FB2-9A32-3678D01775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2" name="Line 1">
          <a:extLst>
            <a:ext uri="{FF2B5EF4-FFF2-40B4-BE49-F238E27FC236}">
              <a16:creationId xmlns:a16="http://schemas.microsoft.com/office/drawing/2014/main" id="{6F504576-FDB6-F21B-F271-A33C7A3EA2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3" name="Line 1">
          <a:extLst>
            <a:ext uri="{FF2B5EF4-FFF2-40B4-BE49-F238E27FC236}">
              <a16:creationId xmlns:a16="http://schemas.microsoft.com/office/drawing/2014/main" id="{A6C7AF12-08A4-2BD1-90A4-8448CFB3DB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4" name="Line 1">
          <a:extLst>
            <a:ext uri="{FF2B5EF4-FFF2-40B4-BE49-F238E27FC236}">
              <a16:creationId xmlns:a16="http://schemas.microsoft.com/office/drawing/2014/main" id="{02DD3E08-D499-C5FE-8A1D-0032208F8A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5" name="Line 1">
          <a:extLst>
            <a:ext uri="{FF2B5EF4-FFF2-40B4-BE49-F238E27FC236}">
              <a16:creationId xmlns:a16="http://schemas.microsoft.com/office/drawing/2014/main" id="{2218DD32-E104-7A3E-9584-3C68D091E1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6" name="Line 1">
          <a:extLst>
            <a:ext uri="{FF2B5EF4-FFF2-40B4-BE49-F238E27FC236}">
              <a16:creationId xmlns:a16="http://schemas.microsoft.com/office/drawing/2014/main" id="{E13347EF-D148-DCBD-32C6-9B24C45A6F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7" name="Line 1">
          <a:extLst>
            <a:ext uri="{FF2B5EF4-FFF2-40B4-BE49-F238E27FC236}">
              <a16:creationId xmlns:a16="http://schemas.microsoft.com/office/drawing/2014/main" id="{06CD5EA7-A173-919A-21D8-EA50C051F2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8" name="Line 1">
          <a:extLst>
            <a:ext uri="{FF2B5EF4-FFF2-40B4-BE49-F238E27FC236}">
              <a16:creationId xmlns:a16="http://schemas.microsoft.com/office/drawing/2014/main" id="{DEB452FB-9223-3724-05EC-53956CD36F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39" name="Line 1">
          <a:extLst>
            <a:ext uri="{FF2B5EF4-FFF2-40B4-BE49-F238E27FC236}">
              <a16:creationId xmlns:a16="http://schemas.microsoft.com/office/drawing/2014/main" id="{983B5D2D-E138-3690-85DF-44CA71920F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0" name="Line 1">
          <a:extLst>
            <a:ext uri="{FF2B5EF4-FFF2-40B4-BE49-F238E27FC236}">
              <a16:creationId xmlns:a16="http://schemas.microsoft.com/office/drawing/2014/main" id="{47DA4E68-57D4-EC77-11B0-98DAE02F04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1" name="Line 1">
          <a:extLst>
            <a:ext uri="{FF2B5EF4-FFF2-40B4-BE49-F238E27FC236}">
              <a16:creationId xmlns:a16="http://schemas.microsoft.com/office/drawing/2014/main" id="{B3A8CD8F-D123-6E47-BDD1-07D6DDCED8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2" name="Line 1">
          <a:extLst>
            <a:ext uri="{FF2B5EF4-FFF2-40B4-BE49-F238E27FC236}">
              <a16:creationId xmlns:a16="http://schemas.microsoft.com/office/drawing/2014/main" id="{F7CEBBBC-C78E-FAD7-46D8-F7179E1C8D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3" name="Line 1">
          <a:extLst>
            <a:ext uri="{FF2B5EF4-FFF2-40B4-BE49-F238E27FC236}">
              <a16:creationId xmlns:a16="http://schemas.microsoft.com/office/drawing/2014/main" id="{556A03DD-7E77-296F-6E23-A779AF1610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4" name="Line 1">
          <a:extLst>
            <a:ext uri="{FF2B5EF4-FFF2-40B4-BE49-F238E27FC236}">
              <a16:creationId xmlns:a16="http://schemas.microsoft.com/office/drawing/2014/main" id="{173569D9-7C28-626D-696E-D74CD195C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5" name="Line 1">
          <a:extLst>
            <a:ext uri="{FF2B5EF4-FFF2-40B4-BE49-F238E27FC236}">
              <a16:creationId xmlns:a16="http://schemas.microsoft.com/office/drawing/2014/main" id="{170062BD-31ED-032C-4A19-B0045EF3A2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6" name="Line 1">
          <a:extLst>
            <a:ext uri="{FF2B5EF4-FFF2-40B4-BE49-F238E27FC236}">
              <a16:creationId xmlns:a16="http://schemas.microsoft.com/office/drawing/2014/main" id="{6EA313B1-0292-61E1-2EBB-048CAC709E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7" name="Line 1">
          <a:extLst>
            <a:ext uri="{FF2B5EF4-FFF2-40B4-BE49-F238E27FC236}">
              <a16:creationId xmlns:a16="http://schemas.microsoft.com/office/drawing/2014/main" id="{45511E4D-9517-FBB5-8F05-1C7C3C5EDF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8" name="Line 1">
          <a:extLst>
            <a:ext uri="{FF2B5EF4-FFF2-40B4-BE49-F238E27FC236}">
              <a16:creationId xmlns:a16="http://schemas.microsoft.com/office/drawing/2014/main" id="{A8FE2853-4AA5-FAE9-16C6-2AF3F20C6E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49" name="Line 1">
          <a:extLst>
            <a:ext uri="{FF2B5EF4-FFF2-40B4-BE49-F238E27FC236}">
              <a16:creationId xmlns:a16="http://schemas.microsoft.com/office/drawing/2014/main" id="{FF7FA51B-692F-3064-69C8-63FECB4B52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0" name="Line 1">
          <a:extLst>
            <a:ext uri="{FF2B5EF4-FFF2-40B4-BE49-F238E27FC236}">
              <a16:creationId xmlns:a16="http://schemas.microsoft.com/office/drawing/2014/main" id="{C2FDFF24-4BD9-B145-3F80-6E390CDB37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1" name="Line 1">
          <a:extLst>
            <a:ext uri="{FF2B5EF4-FFF2-40B4-BE49-F238E27FC236}">
              <a16:creationId xmlns:a16="http://schemas.microsoft.com/office/drawing/2014/main" id="{73A23D0C-8A89-0525-03F3-404439772A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2" name="Line 1">
          <a:extLst>
            <a:ext uri="{FF2B5EF4-FFF2-40B4-BE49-F238E27FC236}">
              <a16:creationId xmlns:a16="http://schemas.microsoft.com/office/drawing/2014/main" id="{40719715-F7B9-F155-0169-0F39AA5BB9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3" name="Line 1">
          <a:extLst>
            <a:ext uri="{FF2B5EF4-FFF2-40B4-BE49-F238E27FC236}">
              <a16:creationId xmlns:a16="http://schemas.microsoft.com/office/drawing/2014/main" id="{31C9431F-EE64-974A-2F1D-1A0D5DA08B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4" name="Line 1">
          <a:extLst>
            <a:ext uri="{FF2B5EF4-FFF2-40B4-BE49-F238E27FC236}">
              <a16:creationId xmlns:a16="http://schemas.microsoft.com/office/drawing/2014/main" id="{E3FA082F-E23A-EB33-6D20-025D99193E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5" name="Line 1">
          <a:extLst>
            <a:ext uri="{FF2B5EF4-FFF2-40B4-BE49-F238E27FC236}">
              <a16:creationId xmlns:a16="http://schemas.microsoft.com/office/drawing/2014/main" id="{B1B57CDF-D2BF-5679-087D-8FF66F0D9D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6" name="Line 1">
          <a:extLst>
            <a:ext uri="{FF2B5EF4-FFF2-40B4-BE49-F238E27FC236}">
              <a16:creationId xmlns:a16="http://schemas.microsoft.com/office/drawing/2014/main" id="{3008B9FB-A13B-6FA1-5CA1-9A1AA392CB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7" name="Line 1">
          <a:extLst>
            <a:ext uri="{FF2B5EF4-FFF2-40B4-BE49-F238E27FC236}">
              <a16:creationId xmlns:a16="http://schemas.microsoft.com/office/drawing/2014/main" id="{F984A39C-9DAA-0CDD-7A8A-EDD69D56B2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8" name="Line 1">
          <a:extLst>
            <a:ext uri="{FF2B5EF4-FFF2-40B4-BE49-F238E27FC236}">
              <a16:creationId xmlns:a16="http://schemas.microsoft.com/office/drawing/2014/main" id="{3D8FFC78-72E1-7657-1137-64D70600DF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59" name="Line 1">
          <a:extLst>
            <a:ext uri="{FF2B5EF4-FFF2-40B4-BE49-F238E27FC236}">
              <a16:creationId xmlns:a16="http://schemas.microsoft.com/office/drawing/2014/main" id="{DF8225D5-ECE0-F765-6278-B1C597003F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460" name="Line 1">
          <a:extLst>
            <a:ext uri="{FF2B5EF4-FFF2-40B4-BE49-F238E27FC236}">
              <a16:creationId xmlns:a16="http://schemas.microsoft.com/office/drawing/2014/main" id="{74AFB8D0-A0CB-1D6D-E9D1-DBC0622671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0" name="Line 1">
          <a:extLst>
            <a:ext uri="{FF2B5EF4-FFF2-40B4-BE49-F238E27FC236}">
              <a16:creationId xmlns:a16="http://schemas.microsoft.com/office/drawing/2014/main" id="{D704C9A9-D9A5-C8BD-0532-D15F9866B7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1" name="Line 1">
          <a:extLst>
            <a:ext uri="{FF2B5EF4-FFF2-40B4-BE49-F238E27FC236}">
              <a16:creationId xmlns:a16="http://schemas.microsoft.com/office/drawing/2014/main" id="{4DDD9408-8A81-7496-223D-94C711AA4D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2" name="Line 1">
          <a:extLst>
            <a:ext uri="{FF2B5EF4-FFF2-40B4-BE49-F238E27FC236}">
              <a16:creationId xmlns:a16="http://schemas.microsoft.com/office/drawing/2014/main" id="{27F47202-BC57-B5CE-F045-F6C389DC02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3" name="Line 1">
          <a:extLst>
            <a:ext uri="{FF2B5EF4-FFF2-40B4-BE49-F238E27FC236}">
              <a16:creationId xmlns:a16="http://schemas.microsoft.com/office/drawing/2014/main" id="{AF1F42BD-B6F7-44D9-F2D3-8957A921B7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4" name="Line 1">
          <a:extLst>
            <a:ext uri="{FF2B5EF4-FFF2-40B4-BE49-F238E27FC236}">
              <a16:creationId xmlns:a16="http://schemas.microsoft.com/office/drawing/2014/main" id="{FD7DE332-0D66-8585-F095-0DE86876D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5" name="Line 1">
          <a:extLst>
            <a:ext uri="{FF2B5EF4-FFF2-40B4-BE49-F238E27FC236}">
              <a16:creationId xmlns:a16="http://schemas.microsoft.com/office/drawing/2014/main" id="{795C3B6D-9E61-ECB3-229B-CBAF057DD8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6" name="Line 1">
          <a:extLst>
            <a:ext uri="{FF2B5EF4-FFF2-40B4-BE49-F238E27FC236}">
              <a16:creationId xmlns:a16="http://schemas.microsoft.com/office/drawing/2014/main" id="{F7055E05-E590-CB77-FB11-45A3187A14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7" name="Line 1">
          <a:extLst>
            <a:ext uri="{FF2B5EF4-FFF2-40B4-BE49-F238E27FC236}">
              <a16:creationId xmlns:a16="http://schemas.microsoft.com/office/drawing/2014/main" id="{E3D4FD41-9177-085F-604F-EE916F6E80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8" name="Line 1">
          <a:extLst>
            <a:ext uri="{FF2B5EF4-FFF2-40B4-BE49-F238E27FC236}">
              <a16:creationId xmlns:a16="http://schemas.microsoft.com/office/drawing/2014/main" id="{EA43E40F-AB3D-50CD-39A7-6D035DB7C0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09" name="Line 1">
          <a:extLst>
            <a:ext uri="{FF2B5EF4-FFF2-40B4-BE49-F238E27FC236}">
              <a16:creationId xmlns:a16="http://schemas.microsoft.com/office/drawing/2014/main" id="{6C07F920-2BC9-48C7-568E-64BD10B7BF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0" name="Line 1">
          <a:extLst>
            <a:ext uri="{FF2B5EF4-FFF2-40B4-BE49-F238E27FC236}">
              <a16:creationId xmlns:a16="http://schemas.microsoft.com/office/drawing/2014/main" id="{AE71B42E-8038-A0C1-C197-62E1CFB75E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1" name="Line 1">
          <a:extLst>
            <a:ext uri="{FF2B5EF4-FFF2-40B4-BE49-F238E27FC236}">
              <a16:creationId xmlns:a16="http://schemas.microsoft.com/office/drawing/2014/main" id="{6164A3EE-61FD-11FD-B842-2FE793E69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2" name="Line 1">
          <a:extLst>
            <a:ext uri="{FF2B5EF4-FFF2-40B4-BE49-F238E27FC236}">
              <a16:creationId xmlns:a16="http://schemas.microsoft.com/office/drawing/2014/main" id="{AE17F531-BB1E-0F83-047A-A6360AF176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3" name="Line 1">
          <a:extLst>
            <a:ext uri="{FF2B5EF4-FFF2-40B4-BE49-F238E27FC236}">
              <a16:creationId xmlns:a16="http://schemas.microsoft.com/office/drawing/2014/main" id="{54A614A8-29F7-A8AE-2915-9553D74E6A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4" name="Line 1">
          <a:extLst>
            <a:ext uri="{FF2B5EF4-FFF2-40B4-BE49-F238E27FC236}">
              <a16:creationId xmlns:a16="http://schemas.microsoft.com/office/drawing/2014/main" id="{5B4E1BD7-DA6C-ADAE-C810-9F7AD181CE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5" name="Line 1">
          <a:extLst>
            <a:ext uri="{FF2B5EF4-FFF2-40B4-BE49-F238E27FC236}">
              <a16:creationId xmlns:a16="http://schemas.microsoft.com/office/drawing/2014/main" id="{4AC00DED-5D4D-0F0B-5996-A54E92505F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6" name="Line 1">
          <a:extLst>
            <a:ext uri="{FF2B5EF4-FFF2-40B4-BE49-F238E27FC236}">
              <a16:creationId xmlns:a16="http://schemas.microsoft.com/office/drawing/2014/main" id="{9F6D3CA8-5068-ED1E-6BFC-68018B7F68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7" name="Line 1">
          <a:extLst>
            <a:ext uri="{FF2B5EF4-FFF2-40B4-BE49-F238E27FC236}">
              <a16:creationId xmlns:a16="http://schemas.microsoft.com/office/drawing/2014/main" id="{C5AE740E-5C37-EFAA-42C3-C30E11B720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8" name="Line 1">
          <a:extLst>
            <a:ext uri="{FF2B5EF4-FFF2-40B4-BE49-F238E27FC236}">
              <a16:creationId xmlns:a16="http://schemas.microsoft.com/office/drawing/2014/main" id="{3308F305-9D9C-B459-B3F1-006B9C14417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19" name="Line 1">
          <a:extLst>
            <a:ext uri="{FF2B5EF4-FFF2-40B4-BE49-F238E27FC236}">
              <a16:creationId xmlns:a16="http://schemas.microsoft.com/office/drawing/2014/main" id="{3DA751B6-4A33-883D-E595-C0F6CDED3D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0" name="Line 1">
          <a:extLst>
            <a:ext uri="{FF2B5EF4-FFF2-40B4-BE49-F238E27FC236}">
              <a16:creationId xmlns:a16="http://schemas.microsoft.com/office/drawing/2014/main" id="{3631232A-BFDB-8117-7DA6-A46BD5AEBB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1" name="Line 1">
          <a:extLst>
            <a:ext uri="{FF2B5EF4-FFF2-40B4-BE49-F238E27FC236}">
              <a16:creationId xmlns:a16="http://schemas.microsoft.com/office/drawing/2014/main" id="{013680A2-0547-A5E8-8AFB-3C54194F6C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2" name="Line 1">
          <a:extLst>
            <a:ext uri="{FF2B5EF4-FFF2-40B4-BE49-F238E27FC236}">
              <a16:creationId xmlns:a16="http://schemas.microsoft.com/office/drawing/2014/main" id="{6F53098B-16DB-6F7A-25DA-E50459B7B7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3" name="Line 1">
          <a:extLst>
            <a:ext uri="{FF2B5EF4-FFF2-40B4-BE49-F238E27FC236}">
              <a16:creationId xmlns:a16="http://schemas.microsoft.com/office/drawing/2014/main" id="{BC5124EB-354C-4747-B4D1-F4FCBDAB39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4" name="Line 1">
          <a:extLst>
            <a:ext uri="{FF2B5EF4-FFF2-40B4-BE49-F238E27FC236}">
              <a16:creationId xmlns:a16="http://schemas.microsoft.com/office/drawing/2014/main" id="{5EAE1C7D-E53E-9FBA-ABAC-2802D911B0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5" name="Line 1">
          <a:extLst>
            <a:ext uri="{FF2B5EF4-FFF2-40B4-BE49-F238E27FC236}">
              <a16:creationId xmlns:a16="http://schemas.microsoft.com/office/drawing/2014/main" id="{CDAC2D0E-AC16-F330-8E4A-03FF7062E6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6" name="Line 1">
          <a:extLst>
            <a:ext uri="{FF2B5EF4-FFF2-40B4-BE49-F238E27FC236}">
              <a16:creationId xmlns:a16="http://schemas.microsoft.com/office/drawing/2014/main" id="{7BC18407-74B5-1E8B-9677-73083B6FDE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7" name="Line 1">
          <a:extLst>
            <a:ext uri="{FF2B5EF4-FFF2-40B4-BE49-F238E27FC236}">
              <a16:creationId xmlns:a16="http://schemas.microsoft.com/office/drawing/2014/main" id="{25AE1CE4-A140-5CB0-8F3B-81CE54478F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8" name="Line 1">
          <a:extLst>
            <a:ext uri="{FF2B5EF4-FFF2-40B4-BE49-F238E27FC236}">
              <a16:creationId xmlns:a16="http://schemas.microsoft.com/office/drawing/2014/main" id="{4F6B21AF-690B-A04D-4A3B-A077D64902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29" name="Line 1">
          <a:extLst>
            <a:ext uri="{FF2B5EF4-FFF2-40B4-BE49-F238E27FC236}">
              <a16:creationId xmlns:a16="http://schemas.microsoft.com/office/drawing/2014/main" id="{87722996-7AF4-1B50-7926-8F07D25A27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0" name="Line 1">
          <a:extLst>
            <a:ext uri="{FF2B5EF4-FFF2-40B4-BE49-F238E27FC236}">
              <a16:creationId xmlns:a16="http://schemas.microsoft.com/office/drawing/2014/main" id="{AB3839D9-5B8C-9696-325E-F5A4AB7115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1" name="Line 1">
          <a:extLst>
            <a:ext uri="{FF2B5EF4-FFF2-40B4-BE49-F238E27FC236}">
              <a16:creationId xmlns:a16="http://schemas.microsoft.com/office/drawing/2014/main" id="{3CE6FD43-4314-8DB6-E1B1-726FF3A830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2" name="Line 1">
          <a:extLst>
            <a:ext uri="{FF2B5EF4-FFF2-40B4-BE49-F238E27FC236}">
              <a16:creationId xmlns:a16="http://schemas.microsoft.com/office/drawing/2014/main" id="{F8F00E0C-F8F4-CC5A-3B46-68F236BC0D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3" name="Line 1">
          <a:extLst>
            <a:ext uri="{FF2B5EF4-FFF2-40B4-BE49-F238E27FC236}">
              <a16:creationId xmlns:a16="http://schemas.microsoft.com/office/drawing/2014/main" id="{DDE8CEC5-E206-E08E-80CB-999C1DAA5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4" name="Line 1">
          <a:extLst>
            <a:ext uri="{FF2B5EF4-FFF2-40B4-BE49-F238E27FC236}">
              <a16:creationId xmlns:a16="http://schemas.microsoft.com/office/drawing/2014/main" id="{31C68AF9-ABB1-F9C0-E766-4F7AB1D66D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5" name="Line 1">
          <a:extLst>
            <a:ext uri="{FF2B5EF4-FFF2-40B4-BE49-F238E27FC236}">
              <a16:creationId xmlns:a16="http://schemas.microsoft.com/office/drawing/2014/main" id="{4CAA0549-569C-86D5-BBE1-A639EE5BB4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6" name="Line 1">
          <a:extLst>
            <a:ext uri="{FF2B5EF4-FFF2-40B4-BE49-F238E27FC236}">
              <a16:creationId xmlns:a16="http://schemas.microsoft.com/office/drawing/2014/main" id="{A94CD5A2-F105-2AA2-EF56-A22F7CD32F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7" name="Line 1">
          <a:extLst>
            <a:ext uri="{FF2B5EF4-FFF2-40B4-BE49-F238E27FC236}">
              <a16:creationId xmlns:a16="http://schemas.microsoft.com/office/drawing/2014/main" id="{62A875D6-B67D-8DBB-D083-87CDA20B37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8" name="Line 1">
          <a:extLst>
            <a:ext uri="{FF2B5EF4-FFF2-40B4-BE49-F238E27FC236}">
              <a16:creationId xmlns:a16="http://schemas.microsoft.com/office/drawing/2014/main" id="{8E76C3E6-CE92-2C00-6F6A-4DFF617525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39" name="Line 1">
          <a:extLst>
            <a:ext uri="{FF2B5EF4-FFF2-40B4-BE49-F238E27FC236}">
              <a16:creationId xmlns:a16="http://schemas.microsoft.com/office/drawing/2014/main" id="{B37FF8CE-C3FB-75B0-EB49-BD8A216735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0" name="Line 1">
          <a:extLst>
            <a:ext uri="{FF2B5EF4-FFF2-40B4-BE49-F238E27FC236}">
              <a16:creationId xmlns:a16="http://schemas.microsoft.com/office/drawing/2014/main" id="{48A0717B-AEEE-30EF-A6AA-18EE907B2C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541" name="Line 1">
          <a:extLst>
            <a:ext uri="{FF2B5EF4-FFF2-40B4-BE49-F238E27FC236}">
              <a16:creationId xmlns:a16="http://schemas.microsoft.com/office/drawing/2014/main" id="{64CCF90E-AD38-E4E7-8296-0FCDE21E10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E7" sqref="E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세외수입 징수현황"</f>
        <v>2023년 7 월  서구  일반회계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">
        <v>118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">
        <v>117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>E8+E40+E62</f>
        <v>79159238000</v>
      </c>
      <c r="F7" s="26">
        <f t="shared" ref="F7:K7" si="0">F8+F40+F62</f>
        <v>94665343030</v>
      </c>
      <c r="G7" s="26">
        <f t="shared" si="0"/>
        <v>54203341119</v>
      </c>
      <c r="H7" s="26">
        <f t="shared" si="0"/>
        <v>156382480</v>
      </c>
      <c r="I7" s="26">
        <f t="shared" si="0"/>
        <v>40305619431</v>
      </c>
      <c r="J7" s="26">
        <f t="shared" si="0"/>
        <v>32999179466</v>
      </c>
      <c r="K7" s="26">
        <f t="shared" si="0"/>
        <v>7306439965</v>
      </c>
      <c r="L7" s="27">
        <f>IFERROR(G7/E7,0)*100</f>
        <v>68.473803548993232</v>
      </c>
      <c r="M7" s="28">
        <f>IFERROR(G7/F7,0)*100</f>
        <v>57.257851061525912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56155495000</v>
      </c>
      <c r="F8" s="29">
        <f t="shared" si="1"/>
        <v>39186800724</v>
      </c>
      <c r="G8" s="29">
        <f t="shared" si="1"/>
        <v>37535770589</v>
      </c>
      <c r="H8" s="29">
        <f t="shared" si="1"/>
        <v>0</v>
      </c>
      <c r="I8" s="29">
        <f t="shared" si="1"/>
        <v>1651030135</v>
      </c>
      <c r="J8" s="29">
        <f t="shared" si="1"/>
        <v>64022550</v>
      </c>
      <c r="K8" s="29">
        <f t="shared" si="1"/>
        <v>1587007585</v>
      </c>
      <c r="L8" s="29">
        <f t="shared" ref="L8:L77" si="2">IFERROR(G8/E8,0)*100</f>
        <v>66.84256026769954</v>
      </c>
      <c r="M8" s="30">
        <f t="shared" ref="M8:M77" si="3">IFERROR(G8/F8,0)*100</f>
        <v>95.786769768145874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138516000</v>
      </c>
      <c r="F9" s="33">
        <v>1259508240</v>
      </c>
      <c r="G9" s="33">
        <v>1245237610</v>
      </c>
      <c r="H9" s="33">
        <v>0</v>
      </c>
      <c r="I9" s="33">
        <v>14270630</v>
      </c>
      <c r="J9" s="33">
        <v>10666300</v>
      </c>
      <c r="K9" s="33">
        <v>3604330</v>
      </c>
      <c r="L9" s="33">
        <f t="shared" si="2"/>
        <v>898.98467325074364</v>
      </c>
      <c r="M9" s="34">
        <f t="shared" si="3"/>
        <v>98.866968111300324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911658900</v>
      </c>
      <c r="G10" s="36">
        <v>906617870</v>
      </c>
      <c r="H10" s="36">
        <v>0</v>
      </c>
      <c r="I10" s="37">
        <v>5041030</v>
      </c>
      <c r="J10" s="37">
        <v>5041030</v>
      </c>
      <c r="K10" s="37">
        <v>0</v>
      </c>
      <c r="L10" s="37">
        <f t="shared" si="2"/>
        <v>0</v>
      </c>
      <c r="M10" s="38">
        <f t="shared" si="3"/>
        <v>99.44704867138357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347849340</v>
      </c>
      <c r="G11" s="36">
        <v>338619740</v>
      </c>
      <c r="H11" s="36">
        <v>0</v>
      </c>
      <c r="I11" s="37">
        <v>9229600</v>
      </c>
      <c r="J11" s="37">
        <v>5625270</v>
      </c>
      <c r="K11" s="37">
        <v>3604330</v>
      </c>
      <c r="L11" s="37">
        <f t="shared" si="2"/>
        <v>244.46254584307948</v>
      </c>
      <c r="M11" s="38">
        <f t="shared" si="3"/>
        <v>97.346667381918849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3668119617</v>
      </c>
      <c r="G12" s="33">
        <v>2115326195</v>
      </c>
      <c r="H12" s="33">
        <v>0</v>
      </c>
      <c r="I12" s="33">
        <v>1552793422</v>
      </c>
      <c r="J12" s="33">
        <v>24041007</v>
      </c>
      <c r="K12" s="33">
        <v>1528752415</v>
      </c>
      <c r="L12" s="33">
        <f t="shared" si="2"/>
        <v>23.21449558454853</v>
      </c>
      <c r="M12" s="34">
        <f t="shared" si="3"/>
        <v>57.66786298888573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2053406315</v>
      </c>
      <c r="G13" s="36">
        <v>502542380</v>
      </c>
      <c r="H13" s="36">
        <v>0</v>
      </c>
      <c r="I13" s="37">
        <v>1550863935</v>
      </c>
      <c r="J13" s="37">
        <v>22572760</v>
      </c>
      <c r="K13" s="37">
        <v>1528291175</v>
      </c>
      <c r="L13" s="37">
        <f t="shared" si="2"/>
        <v>24.514262439024389</v>
      </c>
      <c r="M13" s="38">
        <f t="shared" si="3"/>
        <v>24.473596692917543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8791460</v>
      </c>
      <c r="G17" s="36">
        <v>8655650</v>
      </c>
      <c r="H17" s="36">
        <v>0</v>
      </c>
      <c r="I17" s="37">
        <v>135810</v>
      </c>
      <c r="J17" s="37">
        <v>21030</v>
      </c>
      <c r="K17" s="37">
        <v>114780</v>
      </c>
      <c r="L17" s="37">
        <f t="shared" si="2"/>
        <v>0</v>
      </c>
      <c r="M17" s="38">
        <f t="shared" si="3"/>
        <v>98.455205392505903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1239831092</v>
      </c>
      <c r="G19" s="36">
        <v>1238317875</v>
      </c>
      <c r="H19" s="36">
        <v>0</v>
      </c>
      <c r="I19" s="37">
        <v>1513217</v>
      </c>
      <c r="J19" s="37">
        <v>1403577</v>
      </c>
      <c r="K19" s="37">
        <v>109640</v>
      </c>
      <c r="L19" s="37">
        <f t="shared" si="2"/>
        <v>20.783129421155486</v>
      </c>
      <c r="M19" s="38">
        <f t="shared" si="3"/>
        <v>99.877949745754563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40556600</v>
      </c>
      <c r="G20" s="36">
        <v>40556600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325534150</v>
      </c>
      <c r="G21" s="36">
        <v>325253690</v>
      </c>
      <c r="H21" s="36">
        <v>0</v>
      </c>
      <c r="I21" s="37">
        <v>280460</v>
      </c>
      <c r="J21" s="37">
        <v>43640</v>
      </c>
      <c r="K21" s="37">
        <v>236820</v>
      </c>
      <c r="L21" s="37">
        <f t="shared" si="2"/>
        <v>31.055452330302142</v>
      </c>
      <c r="M21" s="38">
        <f t="shared" si="3"/>
        <v>99.913846212448064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12042603000</v>
      </c>
      <c r="F22" s="33">
        <v>9012310019</v>
      </c>
      <c r="G22" s="33">
        <v>8934526949</v>
      </c>
      <c r="H22" s="33">
        <v>0</v>
      </c>
      <c r="I22" s="33">
        <v>77783070</v>
      </c>
      <c r="J22" s="33">
        <v>23132230</v>
      </c>
      <c r="K22" s="33">
        <v>54650840</v>
      </c>
      <c r="L22" s="33">
        <f t="shared" si="2"/>
        <v>74.190994662864824</v>
      </c>
      <c r="M22" s="34">
        <f t="shared" si="3"/>
        <v>99.136924164437133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1732814000</v>
      </c>
      <c r="F23" s="36">
        <v>997482280</v>
      </c>
      <c r="G23" s="36">
        <v>978771790</v>
      </c>
      <c r="H23" s="36">
        <v>0</v>
      </c>
      <c r="I23" s="37">
        <v>18710490</v>
      </c>
      <c r="J23" s="37">
        <v>339700</v>
      </c>
      <c r="K23" s="37">
        <v>18370790</v>
      </c>
      <c r="L23" s="37">
        <f t="shared" si="2"/>
        <v>56.484526902483481</v>
      </c>
      <c r="M23" s="38">
        <f t="shared" si="3"/>
        <v>98.124228332156434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10095969000</v>
      </c>
      <c r="F24" s="36">
        <v>7670479379</v>
      </c>
      <c r="G24" s="36">
        <v>7640479379</v>
      </c>
      <c r="H24" s="36">
        <v>0</v>
      </c>
      <c r="I24" s="37">
        <v>30000000</v>
      </c>
      <c r="J24" s="37">
        <v>0</v>
      </c>
      <c r="K24" s="37">
        <v>30000000</v>
      </c>
      <c r="L24" s="37">
        <f t="shared" si="2"/>
        <v>75.67851465272922</v>
      </c>
      <c r="M24" s="38">
        <f t="shared" si="3"/>
        <v>99.608890155129899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13420000</v>
      </c>
      <c r="F25" s="36">
        <v>4465700</v>
      </c>
      <c r="G25" s="36">
        <v>4465700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33.27645305514158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8000000</v>
      </c>
      <c r="F26" s="36">
        <v>22018420</v>
      </c>
      <c r="G26" s="36">
        <v>21653130</v>
      </c>
      <c r="H26" s="36">
        <v>0</v>
      </c>
      <c r="I26" s="37">
        <v>365290</v>
      </c>
      <c r="J26" s="37">
        <v>0</v>
      </c>
      <c r="K26" s="37">
        <v>365290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192400000</v>
      </c>
      <c r="F27" s="36">
        <v>317864240</v>
      </c>
      <c r="G27" s="36">
        <v>289156950</v>
      </c>
      <c r="H27" s="36">
        <v>0</v>
      </c>
      <c r="I27" s="37">
        <v>28707290</v>
      </c>
      <c r="J27" s="37">
        <v>22792530</v>
      </c>
      <c r="K27" s="37">
        <v>5914760</v>
      </c>
      <c r="L27" s="37">
        <f t="shared" si="2"/>
        <v>150.28947505197505</v>
      </c>
      <c r="M27" s="38">
        <f t="shared" si="3"/>
        <v>90.96869468550473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1760060620</v>
      </c>
      <c r="G28" s="33">
        <v>1760060620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51.892052327794346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3391773000</v>
      </c>
      <c r="F29" s="36">
        <v>2316050</v>
      </c>
      <c r="G29" s="36">
        <v>2316050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6.8284345679973268E-2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1757744570</v>
      </c>
      <c r="G33" s="36">
        <v>1757744570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18461532170</v>
      </c>
      <c r="G34" s="33">
        <v>18461532170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65.086331192690167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18461532170</v>
      </c>
      <c r="G35" s="36">
        <v>18461532170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65.086331192690167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5025270058</v>
      </c>
      <c r="G36" s="33">
        <v>5019087045</v>
      </c>
      <c r="H36" s="33">
        <v>0</v>
      </c>
      <c r="I36" s="33">
        <v>6183013</v>
      </c>
      <c r="J36" s="33">
        <v>6183013</v>
      </c>
      <c r="K36" s="33">
        <v>0</v>
      </c>
      <c r="L36" s="39">
        <f t="shared" si="2"/>
        <v>161.60227356514062</v>
      </c>
      <c r="M36" s="40">
        <f t="shared" si="3"/>
        <v>99.876961577613983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3105827000</v>
      </c>
      <c r="F37" s="36">
        <v>4886590242</v>
      </c>
      <c r="G37" s="36">
        <v>4880407229</v>
      </c>
      <c r="H37" s="36">
        <v>0</v>
      </c>
      <c r="I37" s="37">
        <v>6183013</v>
      </c>
      <c r="J37" s="37">
        <v>6183013</v>
      </c>
      <c r="K37" s="37">
        <v>0</v>
      </c>
      <c r="L37" s="41">
        <f t="shared" si="2"/>
        <v>157.13712415404979</v>
      </c>
      <c r="M37" s="42">
        <f t="shared" si="3"/>
        <v>99.873469787852116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138679816</v>
      </c>
      <c r="G39" s="36">
        <v>138679816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14464163000</v>
      </c>
      <c r="F40" s="43">
        <v>45825891906</v>
      </c>
      <c r="G40" s="43">
        <v>12815579180</v>
      </c>
      <c r="H40" s="43">
        <v>156382480</v>
      </c>
      <c r="I40" s="43">
        <v>32853930246</v>
      </c>
      <c r="J40" s="43">
        <v>29685392316</v>
      </c>
      <c r="K40" s="43">
        <v>3168537930</v>
      </c>
      <c r="L40" s="44">
        <f t="shared" si="2"/>
        <v>88.602286769030471</v>
      </c>
      <c r="M40" s="45">
        <f t="shared" si="3"/>
        <v>27.965804149077677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68399150</v>
      </c>
      <c r="G41" s="33">
        <v>68399150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66950150</v>
      </c>
      <c r="G44" s="47">
        <v>66950150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1449000</v>
      </c>
      <c r="G45" s="47">
        <v>1449000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636987722</v>
      </c>
      <c r="G48" s="33">
        <v>635162276</v>
      </c>
      <c r="H48" s="33">
        <v>0</v>
      </c>
      <c r="I48" s="33">
        <v>1825446</v>
      </c>
      <c r="J48" s="33">
        <v>1825446</v>
      </c>
      <c r="K48" s="33">
        <v>0</v>
      </c>
      <c r="L48" s="39">
        <f t="shared" si="2"/>
        <v>0</v>
      </c>
      <c r="M48" s="40">
        <f t="shared" si="3"/>
        <v>99.713425245581107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424120</v>
      </c>
      <c r="G49" s="47">
        <v>424120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560188880</v>
      </c>
      <c r="G50" s="47">
        <v>558363434</v>
      </c>
      <c r="H50" s="47">
        <v>0</v>
      </c>
      <c r="I50" s="37">
        <v>1825446</v>
      </c>
      <c r="J50" s="37">
        <v>1825446</v>
      </c>
      <c r="K50" s="37">
        <v>0</v>
      </c>
      <c r="L50" s="41">
        <f>IFERROR(G50/E50,0)*100</f>
        <v>0</v>
      </c>
      <c r="M50" s="42">
        <f>IFERROR(G50/F50,0)*100</f>
        <v>99.674137408796838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76374722</v>
      </c>
      <c r="G51" s="47">
        <v>76374722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10408213000</v>
      </c>
      <c r="F52" s="33">
        <v>10691553388</v>
      </c>
      <c r="G52" s="33">
        <v>9371146710</v>
      </c>
      <c r="H52" s="33">
        <v>0</v>
      </c>
      <c r="I52" s="33">
        <v>1320406678</v>
      </c>
      <c r="J52" s="33">
        <v>21558058</v>
      </c>
      <c r="K52" s="33">
        <v>1298848620</v>
      </c>
      <c r="L52" s="39">
        <f t="shared" si="2"/>
        <v>90.036077374665567</v>
      </c>
      <c r="M52" s="40">
        <f t="shared" si="3"/>
        <v>87.650001547183962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1396870</v>
      </c>
      <c r="G53" s="47">
        <v>135530</v>
      </c>
      <c r="H53" s="47">
        <v>0</v>
      </c>
      <c r="I53" s="37">
        <v>1261340</v>
      </c>
      <c r="J53" s="37">
        <v>1261340</v>
      </c>
      <c r="K53" s="37">
        <v>0</v>
      </c>
      <c r="L53" s="41">
        <f t="shared" si="2"/>
        <v>0</v>
      </c>
      <c r="M53" s="42">
        <f t="shared" si="3"/>
        <v>9.7024060936236012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2888000000</v>
      </c>
      <c r="F55" s="47">
        <v>2012410300</v>
      </c>
      <c r="G55" s="47">
        <v>2012410300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69.681797091412747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1361700100</v>
      </c>
      <c r="G56" s="47">
        <v>82574050</v>
      </c>
      <c r="H56" s="47">
        <v>0</v>
      </c>
      <c r="I56" s="37">
        <v>1279126050</v>
      </c>
      <c r="J56" s="37">
        <v>0</v>
      </c>
      <c r="K56" s="37">
        <v>1279126050</v>
      </c>
      <c r="L56" s="41">
        <f t="shared" si="2"/>
        <v>0</v>
      </c>
      <c r="M56" s="42">
        <f t="shared" si="3"/>
        <v>6.0640408266107935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3944720</v>
      </c>
      <c r="G58" s="47">
        <v>3944720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7520213000</v>
      </c>
      <c r="F59" s="47">
        <v>7312101398</v>
      </c>
      <c r="G59" s="47">
        <v>7272082110</v>
      </c>
      <c r="H59" s="47">
        <v>0</v>
      </c>
      <c r="I59" s="37">
        <v>40019288</v>
      </c>
      <c r="J59" s="37">
        <v>20296718</v>
      </c>
      <c r="K59" s="37">
        <v>19722570</v>
      </c>
      <c r="L59" s="41">
        <f t="shared" si="2"/>
        <v>96.700480558196958</v>
      </c>
      <c r="M59" s="42">
        <f t="shared" si="3"/>
        <v>99.452697852207763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34414951646</v>
      </c>
      <c r="G60" s="50">
        <v>2726871044</v>
      </c>
      <c r="H60" s="50">
        <v>156382480</v>
      </c>
      <c r="I60" s="50">
        <v>31531698122</v>
      </c>
      <c r="J60" s="50">
        <v>29662008812</v>
      </c>
      <c r="K60" s="50">
        <v>1869689310</v>
      </c>
      <c r="L60" s="39">
        <f t="shared" si="2"/>
        <v>67.464244832321029</v>
      </c>
      <c r="M60" s="40">
        <f t="shared" si="3"/>
        <v>7.9235068293839666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34414951646</v>
      </c>
      <c r="G61" s="47">
        <v>2726871044</v>
      </c>
      <c r="H61" s="47">
        <v>156382480</v>
      </c>
      <c r="I61" s="37">
        <v>31531698122</v>
      </c>
      <c r="J61" s="37">
        <v>29662008812</v>
      </c>
      <c r="K61" s="37">
        <v>1869689310</v>
      </c>
      <c r="L61" s="41">
        <f>IFERROR(G61/E61,0)*100</f>
        <v>67.464244832321029</v>
      </c>
      <c r="M61" s="42">
        <f>IFERROR(G61/F61,0)*100</f>
        <v>7.9235068293839666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8539580000</v>
      </c>
      <c r="F62" s="43">
        <v>9652650400</v>
      </c>
      <c r="G62" s="43">
        <v>3851991350</v>
      </c>
      <c r="H62" s="43">
        <v>0</v>
      </c>
      <c r="I62" s="43">
        <v>5800659050</v>
      </c>
      <c r="J62" s="43">
        <v>3249764600</v>
      </c>
      <c r="K62" s="43">
        <v>2550894450</v>
      </c>
      <c r="L62" s="44">
        <f t="shared" si="2"/>
        <v>45.107503530618601</v>
      </c>
      <c r="M62" s="45">
        <f t="shared" si="3"/>
        <v>39.906048498348184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2204370230</v>
      </c>
      <c r="G63" s="50">
        <v>455414210</v>
      </c>
      <c r="H63" s="50">
        <v>0</v>
      </c>
      <c r="I63" s="50">
        <v>1748956020</v>
      </c>
      <c r="J63" s="50">
        <v>1745681020</v>
      </c>
      <c r="K63" s="50">
        <v>3275000</v>
      </c>
      <c r="L63" s="39">
        <f t="shared" si="2"/>
        <v>323.08045544835414</v>
      </c>
      <c r="M63" s="40">
        <f t="shared" si="3"/>
        <v>20.659606258609291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2204370230</v>
      </c>
      <c r="G64" s="47">
        <v>455414210</v>
      </c>
      <c r="H64" s="47">
        <v>0</v>
      </c>
      <c r="I64" s="37">
        <v>1748956020</v>
      </c>
      <c r="J64" s="37">
        <v>1745681020</v>
      </c>
      <c r="K64" s="37">
        <v>3275000</v>
      </c>
      <c r="L64" s="41">
        <f t="shared" si="2"/>
        <v>323.08045544835414</v>
      </c>
      <c r="M64" s="42">
        <f t="shared" si="3"/>
        <v>20.659606258609291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898695310</v>
      </c>
      <c r="G65" s="51">
        <v>284481910</v>
      </c>
      <c r="H65" s="51">
        <v>0</v>
      </c>
      <c r="I65" s="51">
        <v>614213400</v>
      </c>
      <c r="J65" s="51">
        <v>272499250</v>
      </c>
      <c r="K65" s="51">
        <v>341714150</v>
      </c>
      <c r="L65" s="53">
        <f t="shared" si="2"/>
        <v>90.311717460317467</v>
      </c>
      <c r="M65" s="54">
        <f t="shared" si="3"/>
        <v>31.654989943143242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898695310</v>
      </c>
      <c r="G66" s="47">
        <v>284481910</v>
      </c>
      <c r="H66" s="47">
        <v>0</v>
      </c>
      <c r="I66" s="37">
        <v>614213400</v>
      </c>
      <c r="J66" s="37">
        <v>272499250</v>
      </c>
      <c r="K66" s="37">
        <v>341714150</v>
      </c>
      <c r="L66" s="41">
        <f>IFERROR(G66/E66,0)*100</f>
        <v>90.311717460317467</v>
      </c>
      <c r="M66" s="42">
        <f>IFERROR(G66/F66,0)*100</f>
        <v>31.654989943143242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43991950</v>
      </c>
      <c r="G67" s="51">
        <v>24043180</v>
      </c>
      <c r="H67" s="51">
        <v>0</v>
      </c>
      <c r="I67" s="51">
        <v>19948770</v>
      </c>
      <c r="J67" s="51">
        <v>13703410</v>
      </c>
      <c r="K67" s="51">
        <v>6245360</v>
      </c>
      <c r="L67" s="53">
        <f t="shared" si="2"/>
        <v>0</v>
      </c>
      <c r="M67" s="54">
        <f t="shared" si="3"/>
        <v>54.653590031812641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43991950</v>
      </c>
      <c r="G68" s="47">
        <v>24043180</v>
      </c>
      <c r="H68" s="47">
        <v>0</v>
      </c>
      <c r="I68" s="37">
        <v>19948770</v>
      </c>
      <c r="J68" s="37">
        <v>13703410</v>
      </c>
      <c r="K68" s="37">
        <v>6245360</v>
      </c>
      <c r="L68" s="41">
        <f t="shared" si="2"/>
        <v>0</v>
      </c>
      <c r="M68" s="42">
        <f t="shared" si="3"/>
        <v>54.653590031812641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3071600000</v>
      </c>
      <c r="F69" s="52">
        <v>2647544350</v>
      </c>
      <c r="G69" s="52">
        <v>1451393710</v>
      </c>
      <c r="H69" s="52">
        <v>0</v>
      </c>
      <c r="I69" s="52">
        <v>1196150640</v>
      </c>
      <c r="J69" s="52">
        <v>946216100</v>
      </c>
      <c r="K69" s="52">
        <v>249934540</v>
      </c>
      <c r="L69" s="53">
        <f t="shared" si="2"/>
        <v>47.252041606980079</v>
      </c>
      <c r="M69" s="54">
        <f t="shared" si="3"/>
        <v>54.820373830564918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1493440110</v>
      </c>
      <c r="G70" s="55">
        <v>629905420</v>
      </c>
      <c r="H70" s="55">
        <v>0</v>
      </c>
      <c r="I70" s="37">
        <v>863534690</v>
      </c>
      <c r="J70" s="37">
        <v>726905690</v>
      </c>
      <c r="K70" s="37">
        <v>136629000</v>
      </c>
      <c r="L70" s="56">
        <f t="shared" si="2"/>
        <v>25.986197194719473</v>
      </c>
      <c r="M70" s="57">
        <f t="shared" si="3"/>
        <v>42.178150685935442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647600000</v>
      </c>
      <c r="F71" s="55">
        <v>1154104240</v>
      </c>
      <c r="G71" s="55">
        <v>821488290</v>
      </c>
      <c r="H71" s="55">
        <v>0</v>
      </c>
      <c r="I71" s="37">
        <v>332615950</v>
      </c>
      <c r="J71" s="37">
        <v>219310410</v>
      </c>
      <c r="K71" s="37">
        <v>113305540</v>
      </c>
      <c r="L71" s="56">
        <f t="shared" si="2"/>
        <v>126.85118746139592</v>
      </c>
      <c r="M71" s="57">
        <f t="shared" si="3"/>
        <v>71.179730697462816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27311330</v>
      </c>
      <c r="G72" s="51">
        <v>27311330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100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27311330</v>
      </c>
      <c r="G73" s="47">
        <v>27311330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100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3808937230</v>
      </c>
      <c r="G74" s="51">
        <v>1589847010</v>
      </c>
      <c r="H74" s="51">
        <v>0</v>
      </c>
      <c r="I74" s="51">
        <v>2219090220</v>
      </c>
      <c r="J74" s="51">
        <v>271164820</v>
      </c>
      <c r="K74" s="51">
        <v>1947925400</v>
      </c>
      <c r="L74" s="53">
        <f>IFERROR(G74/E74,0)*100</f>
        <v>31.720683676441837</v>
      </c>
      <c r="M74" s="54">
        <f>IFERROR(G74/F74,0)*100</f>
        <v>41.739911003994152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3808937230</v>
      </c>
      <c r="G75" s="64">
        <v>1589847010</v>
      </c>
      <c r="H75" s="64">
        <v>0</v>
      </c>
      <c r="I75" s="37">
        <v>2219090220</v>
      </c>
      <c r="J75" s="37">
        <v>271164820</v>
      </c>
      <c r="K75" s="37">
        <v>1947925400</v>
      </c>
      <c r="L75" s="65">
        <f>IFERROR(G75/E75,0)*100</f>
        <v>31.720683676441837</v>
      </c>
      <c r="M75" s="66">
        <f>IFERROR(G75/F75,0)*100</f>
        <v>41.739911003994152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21800000</v>
      </c>
      <c r="G76" s="51">
        <v>19500000</v>
      </c>
      <c r="H76" s="51">
        <v>0</v>
      </c>
      <c r="I76" s="51">
        <v>2300000</v>
      </c>
      <c r="J76" s="51">
        <v>500000</v>
      </c>
      <c r="K76" s="51">
        <v>1800000</v>
      </c>
      <c r="L76" s="53">
        <f t="shared" si="2"/>
        <v>0</v>
      </c>
      <c r="M76" s="54">
        <f t="shared" si="3"/>
        <v>89.449541284403665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21800000</v>
      </c>
      <c r="G77" s="68">
        <v>19500000</v>
      </c>
      <c r="H77" s="68">
        <v>0</v>
      </c>
      <c r="I77" s="69">
        <v>2300000</v>
      </c>
      <c r="J77" s="69">
        <v>500000</v>
      </c>
      <c r="K77" s="69">
        <v>1800000</v>
      </c>
      <c r="L77" s="70">
        <f t="shared" si="2"/>
        <v>0</v>
      </c>
      <c r="M77" s="71">
        <f t="shared" si="3"/>
        <v>89.449541284403665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61" activePane="bottomLeft" state="frozen"/>
      <selection pane="bottomLeft" activeCell="E9" sqref="E9:K7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지난년도 세외수입 징수현황"</f>
        <v>2023년 7 월  서구  일반회계 지난년도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7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v>4041950000</v>
      </c>
      <c r="F7" s="26">
        <f t="shared" ref="F7:K7" si="0">F8+F40+F62</f>
        <v>34414951646</v>
      </c>
      <c r="G7" s="26">
        <f t="shared" si="0"/>
        <v>2726871044</v>
      </c>
      <c r="H7" s="26">
        <f t="shared" si="0"/>
        <v>156382480</v>
      </c>
      <c r="I7" s="26">
        <f t="shared" si="0"/>
        <v>31531698122</v>
      </c>
      <c r="J7" s="26">
        <f t="shared" si="0"/>
        <v>29662008812</v>
      </c>
      <c r="K7" s="26">
        <f t="shared" si="0"/>
        <v>1869689310</v>
      </c>
      <c r="L7" s="27">
        <f>IFERROR(G7/E7,0)*100</f>
        <v>67.464244832321029</v>
      </c>
      <c r="M7" s="28">
        <f>IFERROR(G7/F7,0)*100</f>
        <v>7.9235068293839666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0</v>
      </c>
      <c r="F8" s="29">
        <f t="shared" si="1"/>
        <v>525281516</v>
      </c>
      <c r="G8" s="29">
        <f t="shared" si="1"/>
        <v>289890620</v>
      </c>
      <c r="H8" s="29">
        <f t="shared" si="1"/>
        <v>0</v>
      </c>
      <c r="I8" s="29">
        <f t="shared" si="1"/>
        <v>235390896</v>
      </c>
      <c r="J8" s="29">
        <f t="shared" si="1"/>
        <v>235390896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55.187668168396009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85533050</v>
      </c>
      <c r="G9" s="33">
        <v>20158530</v>
      </c>
      <c r="H9" s="33">
        <v>0</v>
      </c>
      <c r="I9" s="33">
        <v>65374520</v>
      </c>
      <c r="J9" s="33">
        <v>65374520</v>
      </c>
      <c r="K9" s="33">
        <v>0</v>
      </c>
      <c r="L9" s="33">
        <f t="shared" si="2"/>
        <v>0</v>
      </c>
      <c r="M9" s="34">
        <f t="shared" si="3"/>
        <v>23.568117821122947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43654350</v>
      </c>
      <c r="G10" s="36">
        <v>6536480</v>
      </c>
      <c r="H10" s="36">
        <v>0</v>
      </c>
      <c r="I10" s="37">
        <v>37117870</v>
      </c>
      <c r="J10" s="37">
        <v>37117870</v>
      </c>
      <c r="K10" s="37">
        <v>0</v>
      </c>
      <c r="L10" s="37">
        <f t="shared" si="2"/>
        <v>0</v>
      </c>
      <c r="M10" s="38">
        <f t="shared" si="3"/>
        <v>14.973261542091453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41878700</v>
      </c>
      <c r="G11" s="36">
        <v>13622050</v>
      </c>
      <c r="H11" s="36">
        <v>0</v>
      </c>
      <c r="I11" s="37">
        <v>28256650</v>
      </c>
      <c r="J11" s="37">
        <v>28256650</v>
      </c>
      <c r="K11" s="37">
        <v>0</v>
      </c>
      <c r="L11" s="37">
        <f t="shared" si="2"/>
        <v>0</v>
      </c>
      <c r="M11" s="38">
        <f t="shared" si="3"/>
        <v>32.527394594388078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407825686</v>
      </c>
      <c r="G12" s="33">
        <v>259704270</v>
      </c>
      <c r="H12" s="33">
        <v>0</v>
      </c>
      <c r="I12" s="33">
        <v>148121416</v>
      </c>
      <c r="J12" s="33">
        <v>148121416</v>
      </c>
      <c r="K12" s="33">
        <v>0</v>
      </c>
      <c r="L12" s="33">
        <f t="shared" si="2"/>
        <v>0</v>
      </c>
      <c r="M12" s="34">
        <f t="shared" si="3"/>
        <v>63.680214100099619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179854580</v>
      </c>
      <c r="G13" s="36">
        <v>38063230</v>
      </c>
      <c r="H13" s="36">
        <v>0</v>
      </c>
      <c r="I13" s="37">
        <v>141791350</v>
      </c>
      <c r="J13" s="37">
        <v>141791350</v>
      </c>
      <c r="K13" s="37">
        <v>0</v>
      </c>
      <c r="L13" s="37">
        <f t="shared" si="2"/>
        <v>0</v>
      </c>
      <c r="M13" s="38">
        <f t="shared" si="3"/>
        <v>21.163336513309808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199440</v>
      </c>
      <c r="H14" s="36">
        <v>0</v>
      </c>
      <c r="I14" s="37">
        <v>-3140010</v>
      </c>
      <c r="J14" s="37">
        <v>-3140010</v>
      </c>
      <c r="K14" s="37">
        <v>0</v>
      </c>
      <c r="L14" s="37">
        <f t="shared" si="2"/>
        <v>0</v>
      </c>
      <c r="M14" s="38">
        <f t="shared" si="3"/>
        <v>-6.7823585223273044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895780</v>
      </c>
      <c r="H17" s="36">
        <v>0</v>
      </c>
      <c r="I17" s="37">
        <v>13468243</v>
      </c>
      <c r="J17" s="37">
        <v>13468243</v>
      </c>
      <c r="K17" s="37">
        <v>0</v>
      </c>
      <c r="L17" s="37">
        <f t="shared" si="2"/>
        <v>0</v>
      </c>
      <c r="M17" s="38">
        <f t="shared" si="3"/>
        <v>6.2362751716562972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v>-4459668</v>
      </c>
      <c r="J21" s="37">
        <v>-4459668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42091250</v>
      </c>
      <c r="G22" s="33">
        <v>10027820</v>
      </c>
      <c r="H22" s="33">
        <v>0</v>
      </c>
      <c r="I22" s="33">
        <v>32063430</v>
      </c>
      <c r="J22" s="33">
        <v>32063430</v>
      </c>
      <c r="K22" s="33">
        <v>0</v>
      </c>
      <c r="L22" s="33">
        <f t="shared" si="2"/>
        <v>0</v>
      </c>
      <c r="M22" s="34">
        <f t="shared" si="3"/>
        <v>23.824001425474417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/>
      <c r="F23" s="36">
        <v>9403500</v>
      </c>
      <c r="G23" s="36">
        <v>9438990</v>
      </c>
      <c r="H23" s="36">
        <v>0</v>
      </c>
      <c r="I23" s="37">
        <v>-35490</v>
      </c>
      <c r="J23" s="37">
        <v>-35490</v>
      </c>
      <c r="K23" s="37">
        <v>0</v>
      </c>
      <c r="L23" s="37">
        <f t="shared" si="2"/>
        <v>0</v>
      </c>
      <c r="M23" s="38">
        <f t="shared" si="3"/>
        <v>100.37741266549689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/>
      <c r="F27" s="36">
        <v>19848130</v>
      </c>
      <c r="G27" s="36">
        <v>564730</v>
      </c>
      <c r="H27" s="36">
        <v>0</v>
      </c>
      <c r="I27" s="37">
        <v>19283400</v>
      </c>
      <c r="J27" s="37">
        <v>19283400</v>
      </c>
      <c r="K27" s="37">
        <v>0</v>
      </c>
      <c r="L27" s="37">
        <f t="shared" si="2"/>
        <v>0</v>
      </c>
      <c r="M27" s="38">
        <f t="shared" si="3"/>
        <v>2.845255447238606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0</v>
      </c>
      <c r="F40" s="43">
        <v>2489579608</v>
      </c>
      <c r="G40" s="43">
        <v>72940604</v>
      </c>
      <c r="H40" s="43">
        <v>0</v>
      </c>
      <c r="I40" s="43">
        <v>2416639004</v>
      </c>
      <c r="J40" s="43">
        <v>2416639004</v>
      </c>
      <c r="K40" s="43">
        <v>0</v>
      </c>
      <c r="L40" s="44">
        <f t="shared" si="2"/>
        <v>0</v>
      </c>
      <c r="M40" s="45">
        <f t="shared" si="3"/>
        <v>2.9298361765823078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2489579608</v>
      </c>
      <c r="G52" s="33">
        <v>72940604</v>
      </c>
      <c r="H52" s="33">
        <v>0</v>
      </c>
      <c r="I52" s="33">
        <v>2416639004</v>
      </c>
      <c r="J52" s="33">
        <v>2416639004</v>
      </c>
      <c r="K52" s="33">
        <v>0</v>
      </c>
      <c r="L52" s="39">
        <f t="shared" si="2"/>
        <v>0</v>
      </c>
      <c r="M52" s="40">
        <f t="shared" si="3"/>
        <v>2.9298361765823078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74871000</v>
      </c>
      <c r="H56" s="47">
        <v>0</v>
      </c>
      <c r="I56" s="37">
        <v>949615950</v>
      </c>
      <c r="J56" s="37">
        <v>949615950</v>
      </c>
      <c r="K56" s="37">
        <v>0</v>
      </c>
      <c r="L56" s="41">
        <f t="shared" si="2"/>
        <v>0</v>
      </c>
      <c r="M56" s="42">
        <f t="shared" si="3"/>
        <v>7.308145799221748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1464968558</v>
      </c>
      <c r="G59" s="47">
        <v>-1930496</v>
      </c>
      <c r="H59" s="47">
        <v>0</v>
      </c>
      <c r="I59" s="37">
        <v>1466899054</v>
      </c>
      <c r="J59" s="37">
        <v>1466899054</v>
      </c>
      <c r="K59" s="37">
        <v>0</v>
      </c>
      <c r="L59" s="41">
        <f t="shared" si="2"/>
        <v>0</v>
      </c>
      <c r="M59" s="42">
        <f t="shared" si="3"/>
        <v>-0.13177729920944831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0</v>
      </c>
      <c r="F62" s="43">
        <v>31400090522</v>
      </c>
      <c r="G62" s="43">
        <v>2364039820</v>
      </c>
      <c r="H62" s="43">
        <v>156382480</v>
      </c>
      <c r="I62" s="43">
        <v>28879668222</v>
      </c>
      <c r="J62" s="43">
        <v>27009978912</v>
      </c>
      <c r="K62" s="43">
        <v>1869689310</v>
      </c>
      <c r="L62" s="44">
        <f t="shared" si="2"/>
        <v>0</v>
      </c>
      <c r="M62" s="45">
        <f t="shared" si="3"/>
        <v>7.528767531239029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5456957373</v>
      </c>
      <c r="G63" s="50">
        <v>8271000</v>
      </c>
      <c r="H63" s="50">
        <v>0</v>
      </c>
      <c r="I63" s="50">
        <v>5448686373</v>
      </c>
      <c r="J63" s="50">
        <v>5448686373</v>
      </c>
      <c r="K63" s="50">
        <v>0</v>
      </c>
      <c r="L63" s="39">
        <f t="shared" si="2"/>
        <v>0</v>
      </c>
      <c r="M63" s="40">
        <f t="shared" si="3"/>
        <v>0.1515679789056692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8271000</v>
      </c>
      <c r="H64" s="47">
        <v>0</v>
      </c>
      <c r="I64" s="37">
        <v>5448686373</v>
      </c>
      <c r="J64" s="37">
        <v>5448686373</v>
      </c>
      <c r="K64" s="37">
        <v>0</v>
      </c>
      <c r="L64" s="41">
        <f t="shared" si="2"/>
        <v>0</v>
      </c>
      <c r="M64" s="42">
        <f t="shared" si="3"/>
        <v>0.1515679789056692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2515430984</v>
      </c>
      <c r="G65" s="51">
        <v>169365448</v>
      </c>
      <c r="H65" s="51">
        <v>0</v>
      </c>
      <c r="I65" s="51">
        <v>2346065536</v>
      </c>
      <c r="J65" s="51">
        <v>2346065536</v>
      </c>
      <c r="K65" s="51">
        <v>0</v>
      </c>
      <c r="L65" s="53">
        <f t="shared" si="2"/>
        <v>0</v>
      </c>
      <c r="M65" s="54">
        <f t="shared" si="3"/>
        <v>6.7330588307645654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2515430984</v>
      </c>
      <c r="G66" s="47">
        <v>169365448</v>
      </c>
      <c r="H66" s="47">
        <v>0</v>
      </c>
      <c r="I66" s="37">
        <v>2346065536</v>
      </c>
      <c r="J66" s="37">
        <v>2346065536</v>
      </c>
      <c r="K66" s="37">
        <v>0</v>
      </c>
      <c r="L66" s="41">
        <f>IFERROR(G66/E66,0)*100</f>
        <v>0</v>
      </c>
      <c r="M66" s="42">
        <f>IFERROR(G66/F66,0)*100</f>
        <v>6.7330588307645654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243612520</v>
      </c>
      <c r="G67" s="51">
        <v>-2686680</v>
      </c>
      <c r="H67" s="51">
        <v>20732400</v>
      </c>
      <c r="I67" s="51">
        <v>225566800</v>
      </c>
      <c r="J67" s="51">
        <v>225566800</v>
      </c>
      <c r="K67" s="51">
        <v>0</v>
      </c>
      <c r="L67" s="53">
        <f t="shared" si="2"/>
        <v>0</v>
      </c>
      <c r="M67" s="54">
        <f t="shared" si="3"/>
        <v>-1.1028497221735565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243612520</v>
      </c>
      <c r="G68" s="47">
        <v>-2686680</v>
      </c>
      <c r="H68" s="47">
        <v>20732400</v>
      </c>
      <c r="I68" s="37">
        <v>225566800</v>
      </c>
      <c r="J68" s="37">
        <v>225566800</v>
      </c>
      <c r="K68" s="37">
        <v>0</v>
      </c>
      <c r="L68" s="41">
        <f t="shared" si="2"/>
        <v>0</v>
      </c>
      <c r="M68" s="42">
        <f t="shared" si="3"/>
        <v>-1.1028497221735565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19067180704</v>
      </c>
      <c r="G69" s="52">
        <v>754055162</v>
      </c>
      <c r="H69" s="52">
        <v>135650080</v>
      </c>
      <c r="I69" s="52">
        <v>18177475462</v>
      </c>
      <c r="J69" s="52">
        <v>18177475462</v>
      </c>
      <c r="K69" s="52">
        <v>0</v>
      </c>
      <c r="L69" s="53">
        <f t="shared" si="2"/>
        <v>0</v>
      </c>
      <c r="M69" s="54">
        <f t="shared" si="3"/>
        <v>3.9547281462634429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16901292777</v>
      </c>
      <c r="G70" s="55">
        <v>628366452</v>
      </c>
      <c r="H70" s="55">
        <v>90255890</v>
      </c>
      <c r="I70" s="37">
        <v>16182670435</v>
      </c>
      <c r="J70" s="37">
        <v>16182670435</v>
      </c>
      <c r="K70" s="37">
        <v>0</v>
      </c>
      <c r="L70" s="56">
        <f t="shared" si="2"/>
        <v>0</v>
      </c>
      <c r="M70" s="57">
        <f t="shared" si="3"/>
        <v>3.7178602861380394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2165887927</v>
      </c>
      <c r="G71" s="55">
        <v>125688710</v>
      </c>
      <c r="H71" s="55">
        <v>45394190</v>
      </c>
      <c r="I71" s="37">
        <v>1994805027</v>
      </c>
      <c r="J71" s="37">
        <v>1994805027</v>
      </c>
      <c r="K71" s="37">
        <v>0</v>
      </c>
      <c r="L71" s="56">
        <f t="shared" si="2"/>
        <v>0</v>
      </c>
      <c r="M71" s="57">
        <f t="shared" si="3"/>
        <v>5.8031031261203392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4101977801</v>
      </c>
      <c r="G74" s="51">
        <v>1435034890</v>
      </c>
      <c r="H74" s="51">
        <v>0</v>
      </c>
      <c r="I74" s="51">
        <v>2666942911</v>
      </c>
      <c r="J74" s="51">
        <v>797253601</v>
      </c>
      <c r="K74" s="51">
        <v>1869689310</v>
      </c>
      <c r="L74" s="53">
        <f>IFERROR(G74/E74,0)*100</f>
        <v>0</v>
      </c>
      <c r="M74" s="54">
        <f>IFERROR(G74/F74,0)*100</f>
        <v>34.98397503882542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4101977801</v>
      </c>
      <c r="G75" s="64">
        <v>1435034890</v>
      </c>
      <c r="H75" s="64">
        <v>0</v>
      </c>
      <c r="I75" s="37">
        <v>2666942911</v>
      </c>
      <c r="J75" s="37">
        <v>797253601</v>
      </c>
      <c r="K75" s="37">
        <v>1869689310</v>
      </c>
      <c r="L75" s="65">
        <f>IFERROR(G75/E75,0)*100</f>
        <v>0</v>
      </c>
      <c r="M75" s="66">
        <f>IFERROR(G75/F75,0)*100</f>
        <v>34.98397503882542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4000000</v>
      </c>
      <c r="G76" s="51">
        <v>0</v>
      </c>
      <c r="H76" s="51">
        <v>0</v>
      </c>
      <c r="I76" s="51">
        <v>4000000</v>
      </c>
      <c r="J76" s="51">
        <v>4000000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v>4000000</v>
      </c>
      <c r="J77" s="69">
        <v>4000000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G16" sqref="G1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기타특별회계 세외수입 징수현황"</f>
        <v>2023년 7 월  서구  기타특별회계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7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E8+E40+E62</f>
        <v>6500904000</v>
      </c>
      <c r="F7" s="26">
        <f t="shared" si="0"/>
        <v>17432407047</v>
      </c>
      <c r="G7" s="26">
        <f t="shared" si="0"/>
        <v>7629017293</v>
      </c>
      <c r="H7" s="26">
        <f t="shared" si="0"/>
        <v>126861550</v>
      </c>
      <c r="I7" s="26">
        <f t="shared" si="0"/>
        <v>9676528204</v>
      </c>
      <c r="J7" s="26">
        <f t="shared" si="0"/>
        <v>9365488204</v>
      </c>
      <c r="K7" s="26">
        <f t="shared" si="0"/>
        <v>311040000</v>
      </c>
      <c r="L7" s="27">
        <f>IFERROR(G7/E7,0)*100</f>
        <v>117.3531756967954</v>
      </c>
      <c r="M7" s="28">
        <f>IFERROR(G7/F7,0)*100</f>
        <v>43.763418743213109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2367250000</v>
      </c>
      <c r="F8" s="29">
        <f t="shared" si="1"/>
        <v>1873339270</v>
      </c>
      <c r="G8" s="29">
        <f t="shared" si="1"/>
        <v>1872421800</v>
      </c>
      <c r="H8" s="29">
        <f t="shared" si="1"/>
        <v>0</v>
      </c>
      <c r="I8" s="29">
        <f t="shared" si="1"/>
        <v>917470</v>
      </c>
      <c r="J8" s="29">
        <f t="shared" si="1"/>
        <v>917470</v>
      </c>
      <c r="K8" s="29">
        <f t="shared" si="1"/>
        <v>0</v>
      </c>
      <c r="L8" s="29">
        <f t="shared" ref="L8:L77" si="2">IFERROR(G8/E8,0)*100</f>
        <v>79.096918365191684</v>
      </c>
      <c r="M8" s="30">
        <f t="shared" ref="M8:M77" si="3">IFERROR(G8/F8,0)*100</f>
        <v>99.95102488830014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1837094000</v>
      </c>
      <c r="F12" s="33">
        <v>893188050</v>
      </c>
      <c r="G12" s="33">
        <v>893188050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48.619616089323678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1837094000</v>
      </c>
      <c r="F20" s="36">
        <v>893188050</v>
      </c>
      <c r="G20" s="36">
        <v>893188050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530156000</v>
      </c>
      <c r="F36" s="33">
        <v>915151220</v>
      </c>
      <c r="G36" s="33">
        <v>914233750</v>
      </c>
      <c r="H36" s="33">
        <v>0</v>
      </c>
      <c r="I36" s="33">
        <v>917470</v>
      </c>
      <c r="J36" s="33">
        <v>917470</v>
      </c>
      <c r="K36" s="33">
        <v>0</v>
      </c>
      <c r="L36" s="39">
        <f t="shared" si="2"/>
        <v>172.44617621982962</v>
      </c>
      <c r="M36" s="40">
        <f t="shared" si="3"/>
        <v>99.899746623295755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530156000</v>
      </c>
      <c r="F37" s="36">
        <v>915151220</v>
      </c>
      <c r="G37" s="36">
        <v>914233750</v>
      </c>
      <c r="H37" s="36">
        <v>0</v>
      </c>
      <c r="I37" s="37">
        <v>917470</v>
      </c>
      <c r="J37" s="37">
        <v>917470</v>
      </c>
      <c r="K37" s="37">
        <v>0</v>
      </c>
      <c r="L37" s="41">
        <f t="shared" si="2"/>
        <v>172.44617621982962</v>
      </c>
      <c r="M37" s="42">
        <f t="shared" si="3"/>
        <v>99.899746623295755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981654000</v>
      </c>
      <c r="F40" s="43">
        <v>11484435637</v>
      </c>
      <c r="G40" s="43">
        <v>2681941523</v>
      </c>
      <c r="H40" s="43">
        <v>126861550</v>
      </c>
      <c r="I40" s="43">
        <v>8675632564</v>
      </c>
      <c r="J40" s="43">
        <v>8675632564</v>
      </c>
      <c r="K40" s="43">
        <v>0</v>
      </c>
      <c r="L40" s="44">
        <f t="shared" si="2"/>
        <v>273.20639685673365</v>
      </c>
      <c r="M40" s="45">
        <f t="shared" si="3"/>
        <v>23.352836898310009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65000000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65000000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213352000</v>
      </c>
      <c r="F52" s="33">
        <v>2171491420</v>
      </c>
      <c r="G52" s="33">
        <v>2160385680</v>
      </c>
      <c r="H52" s="33">
        <v>0</v>
      </c>
      <c r="I52" s="33">
        <v>11105740</v>
      </c>
      <c r="J52" s="33">
        <v>11105740</v>
      </c>
      <c r="K52" s="33">
        <v>0</v>
      </c>
      <c r="L52" s="39">
        <f t="shared" si="2"/>
        <v>1012.5921856837527</v>
      </c>
      <c r="M52" s="40">
        <f t="shared" si="3"/>
        <v>99.488566250010791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213352000</v>
      </c>
      <c r="F59" s="47">
        <v>2171491420</v>
      </c>
      <c r="G59" s="47">
        <v>2160385680</v>
      </c>
      <c r="H59" s="47">
        <v>0</v>
      </c>
      <c r="I59" s="37">
        <v>11105740</v>
      </c>
      <c r="J59" s="37">
        <v>11105740</v>
      </c>
      <c r="K59" s="37">
        <v>0</v>
      </c>
      <c r="L59" s="41">
        <f t="shared" si="2"/>
        <v>1012.5921856837527</v>
      </c>
      <c r="M59" s="42">
        <f t="shared" si="3"/>
        <v>99.488566250010791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703302000</v>
      </c>
      <c r="F60" s="50">
        <v>9312944217</v>
      </c>
      <c r="G60" s="50">
        <v>521555843</v>
      </c>
      <c r="H60" s="50">
        <v>126861550</v>
      </c>
      <c r="I60" s="50">
        <v>8664526824</v>
      </c>
      <c r="J60" s="50">
        <v>8664526824</v>
      </c>
      <c r="K60" s="50">
        <v>0</v>
      </c>
      <c r="L60" s="39">
        <f t="shared" si="2"/>
        <v>74.158162922897986</v>
      </c>
      <c r="M60" s="40">
        <f t="shared" si="3"/>
        <v>5.6003325140501055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703302000</v>
      </c>
      <c r="F61" s="47">
        <v>9312944217</v>
      </c>
      <c r="G61" s="47">
        <v>521555843</v>
      </c>
      <c r="H61" s="47">
        <v>126861550</v>
      </c>
      <c r="I61" s="37">
        <v>8664526824</v>
      </c>
      <c r="J61" s="37">
        <v>8664526824</v>
      </c>
      <c r="K61" s="37">
        <v>0</v>
      </c>
      <c r="L61" s="41">
        <f>IFERROR(G61/E61,0)*100</f>
        <v>74.158162922897986</v>
      </c>
      <c r="M61" s="42">
        <f>IFERROR(G61/F61,0)*100</f>
        <v>5.6003325140501055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3152000000</v>
      </c>
      <c r="F62" s="43">
        <v>4074632140</v>
      </c>
      <c r="G62" s="43">
        <v>3074653970</v>
      </c>
      <c r="H62" s="43">
        <v>0</v>
      </c>
      <c r="I62" s="43">
        <v>999978170</v>
      </c>
      <c r="J62" s="43">
        <v>688938170</v>
      </c>
      <c r="K62" s="43">
        <v>311040000</v>
      </c>
      <c r="L62" s="44">
        <f t="shared" si="2"/>
        <v>97.546128489847717</v>
      </c>
      <c r="M62" s="45">
        <f t="shared" si="3"/>
        <v>75.458442979836704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4059691100</v>
      </c>
      <c r="G69" s="52">
        <v>3059968160</v>
      </c>
      <c r="H69" s="52">
        <v>0</v>
      </c>
      <c r="I69" s="52">
        <v>999722940</v>
      </c>
      <c r="J69" s="52">
        <v>688682940</v>
      </c>
      <c r="K69" s="52">
        <v>311040000</v>
      </c>
      <c r="L69" s="53">
        <f t="shared" si="2"/>
        <v>98.075902564102563</v>
      </c>
      <c r="M69" s="54">
        <f t="shared" si="3"/>
        <v>75.374408658826283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4059691100</v>
      </c>
      <c r="G70" s="55">
        <v>3059968160</v>
      </c>
      <c r="H70" s="55">
        <v>0</v>
      </c>
      <c r="I70" s="37">
        <v>999722940</v>
      </c>
      <c r="J70" s="37">
        <v>688682940</v>
      </c>
      <c r="K70" s="37">
        <v>311040000</v>
      </c>
      <c r="L70" s="56">
        <f t="shared" si="2"/>
        <v>98.075902564102563</v>
      </c>
      <c r="M70" s="57">
        <f t="shared" si="3"/>
        <v>75.374408658826283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14941040</v>
      </c>
      <c r="G74" s="51">
        <v>14685810</v>
      </c>
      <c r="H74" s="51">
        <v>0</v>
      </c>
      <c r="I74" s="51">
        <v>255230</v>
      </c>
      <c r="J74" s="51">
        <v>255230</v>
      </c>
      <c r="K74" s="51">
        <v>0</v>
      </c>
      <c r="L74" s="53">
        <f>IFERROR(G74/E74,0)*100</f>
        <v>45.893156249999997</v>
      </c>
      <c r="M74" s="54">
        <f>IFERROR(G74/F74,0)*100</f>
        <v>98.291752113641351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14941040</v>
      </c>
      <c r="G75" s="64">
        <v>14685810</v>
      </c>
      <c r="H75" s="64">
        <v>0</v>
      </c>
      <c r="I75" s="37">
        <v>255230</v>
      </c>
      <c r="J75" s="37">
        <v>255230</v>
      </c>
      <c r="K75" s="37">
        <v>0</v>
      </c>
      <c r="L75" s="65">
        <f>IFERROR(G75/E75,0)*100</f>
        <v>45.893156249999997</v>
      </c>
      <c r="M75" s="66">
        <f>IFERROR(G75/F75,0)*100</f>
        <v>98.291752113641351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22" activePane="bottomLeft" state="frozen"/>
      <selection pane="bottomLeft" activeCell="E7" sqref="E7:M3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과목별 세외수입 징수현황"</f>
        <v>2023년 7 월  서구  과목별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COUNTIF(O7:P36,"err")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7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4" t="s">
        <v>115</v>
      </c>
      <c r="C7" s="145"/>
      <c r="D7" s="145"/>
      <c r="E7" s="77">
        <f>SUM(E8:E9)</f>
        <v>6376000000</v>
      </c>
      <c r="F7" s="77">
        <f>SUM(F8:F9)</f>
        <v>35183147301</v>
      </c>
      <c r="G7" s="77">
        <f>SUM(G8:G9)</f>
        <v>5223409448</v>
      </c>
      <c r="H7" s="77">
        <f>SUM(H8:H9)</f>
        <v>229318030</v>
      </c>
      <c r="I7" s="77">
        <f>F7-G7-H7</f>
        <v>29730419823</v>
      </c>
      <c r="J7" s="77">
        <f>I7-K7</f>
        <v>28936793713</v>
      </c>
      <c r="K7" s="77">
        <f>SUM(K8:K9)</f>
        <v>793626110</v>
      </c>
      <c r="L7" s="78">
        <f t="shared" ref="L7:L33" si="0">IFERROR(G7/E7,0)*100</f>
        <v>81.922983814303635</v>
      </c>
      <c r="M7" s="79">
        <f t="shared" ref="M7:M33" si="1">IFERROR(G7/F7,0)*100</f>
        <v>14.846339366153114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3"/>
      <c r="C8" s="80" t="s">
        <v>104</v>
      </c>
      <c r="D8" s="81"/>
      <c r="E8" s="82">
        <f t="shared" ref="E8:H9" si="2">E11+E32</f>
        <v>5676000000</v>
      </c>
      <c r="F8" s="82">
        <f t="shared" si="2"/>
        <v>6992415910</v>
      </c>
      <c r="G8" s="82">
        <f t="shared" si="2"/>
        <v>3920705010</v>
      </c>
      <c r="H8" s="82">
        <f t="shared" si="2"/>
        <v>0</v>
      </c>
      <c r="I8" s="82">
        <f>F8-G8-H8</f>
        <v>3071710900</v>
      </c>
      <c r="J8" s="82">
        <f>I8-K8</f>
        <v>2278084790</v>
      </c>
      <c r="K8" s="82">
        <f>K11+K32</f>
        <v>793626110</v>
      </c>
      <c r="L8" s="83">
        <f>IFERROR(G8/E8,0)*100</f>
        <v>69.075141120507396</v>
      </c>
      <c r="M8" s="84">
        <f>IFERROR(G8/F8,0)*100</f>
        <v>56.070821021857661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4"/>
      <c r="C9" s="85" t="s">
        <v>105</v>
      </c>
      <c r="D9" s="86"/>
      <c r="E9" s="87">
        <f t="shared" si="2"/>
        <v>700000000</v>
      </c>
      <c r="F9" s="87">
        <f t="shared" si="2"/>
        <v>28190731391</v>
      </c>
      <c r="G9" s="87">
        <f t="shared" si="2"/>
        <v>1302704438</v>
      </c>
      <c r="H9" s="87">
        <f t="shared" si="2"/>
        <v>229318030</v>
      </c>
      <c r="I9" s="87">
        <f>F9-G9-H9</f>
        <v>26658708923</v>
      </c>
      <c r="J9" s="87">
        <f>I9-K9</f>
        <v>26658708923</v>
      </c>
      <c r="K9" s="87">
        <f>K12+K33</f>
        <v>0</v>
      </c>
      <c r="L9" s="88">
        <f>IFERROR(G9/E9,0)*100</f>
        <v>186.10063400000001</v>
      </c>
      <c r="M9" s="89">
        <f>IFERROR(G9/F9,0)*100</f>
        <v>4.6210380991246414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2" t="s">
        <v>113</v>
      </c>
      <c r="C10" s="143"/>
      <c r="D10" s="143"/>
      <c r="E10" s="90">
        <f>SUM(E11:E12)</f>
        <v>2556000000</v>
      </c>
      <c r="F10" s="90">
        <f>SUM(F11:F12)</f>
        <v>25745886229</v>
      </c>
      <c r="G10" s="90">
        <f>SUM(G11:G12)</f>
        <v>1651572300</v>
      </c>
      <c r="H10" s="90">
        <f>SUM(H11:H12)</f>
        <v>110545790</v>
      </c>
      <c r="I10" s="90">
        <f>F10-G10-H10</f>
        <v>23983768139</v>
      </c>
      <c r="J10" s="90">
        <f>I10-K10</f>
        <v>23501182029</v>
      </c>
      <c r="K10" s="90">
        <f>SUM(K11:K12)</f>
        <v>482586110</v>
      </c>
      <c r="L10" s="90">
        <f t="shared" si="0"/>
        <v>64.615504694835678</v>
      </c>
      <c r="M10" s="91">
        <f t="shared" si="1"/>
        <v>6.4148978415809186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5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2932724810</v>
      </c>
      <c r="G11" s="93">
        <f t="shared" si="5"/>
        <v>860736850</v>
      </c>
      <c r="H11" s="93">
        <f t="shared" si="5"/>
        <v>0</v>
      </c>
      <c r="I11" s="93">
        <f t="shared" si="5"/>
        <v>2071987960</v>
      </c>
      <c r="J11" s="93">
        <f t="shared" si="5"/>
        <v>1589401850</v>
      </c>
      <c r="K11" s="93">
        <f t="shared" si="5"/>
        <v>482586110</v>
      </c>
      <c r="L11" s="94">
        <f t="shared" si="0"/>
        <v>33.675150625978091</v>
      </c>
      <c r="M11" s="95">
        <f t="shared" si="1"/>
        <v>29.349390268908319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6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22813161419</v>
      </c>
      <c r="G12" s="93">
        <f t="shared" si="6"/>
        <v>790835450</v>
      </c>
      <c r="H12" s="93">
        <f t="shared" si="6"/>
        <v>110545790</v>
      </c>
      <c r="I12" s="93">
        <f t="shared" si="6"/>
        <v>21911780179</v>
      </c>
      <c r="J12" s="93">
        <f t="shared" si="6"/>
        <v>21911780179</v>
      </c>
      <c r="K12" s="93">
        <f t="shared" si="6"/>
        <v>0</v>
      </c>
      <c r="L12" s="94">
        <f t="shared" si="0"/>
        <v>0</v>
      </c>
      <c r="M12" s="95">
        <f t="shared" si="1"/>
        <v>3.4665754363240104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269286290</v>
      </c>
      <c r="G13" s="98">
        <v>29940590</v>
      </c>
      <c r="H13" s="98">
        <v>20732400</v>
      </c>
      <c r="I13" s="98">
        <v>218613300</v>
      </c>
      <c r="J13" s="98">
        <v>213870340</v>
      </c>
      <c r="K13" s="98">
        <v>4742960</v>
      </c>
      <c r="L13" s="98">
        <f t="shared" si="0"/>
        <v>0</v>
      </c>
      <c r="M13" s="99">
        <f t="shared" si="1"/>
        <v>11.11849771482982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40987150</v>
      </c>
      <c r="G14" s="102">
        <v>22540780</v>
      </c>
      <c r="H14" s="102">
        <v>0</v>
      </c>
      <c r="I14" s="103">
        <v>18446370</v>
      </c>
      <c r="J14" s="103">
        <v>13703410</v>
      </c>
      <c r="K14" s="103">
        <v>4742960</v>
      </c>
      <c r="L14" s="103">
        <f t="shared" si="0"/>
        <v>0</v>
      </c>
      <c r="M14" s="104">
        <f t="shared" si="1"/>
        <v>54.994748354057307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228299140</v>
      </c>
      <c r="G15" s="102">
        <v>7399810</v>
      </c>
      <c r="H15" s="102">
        <v>20732400</v>
      </c>
      <c r="I15" s="103">
        <v>200166930</v>
      </c>
      <c r="J15" s="103">
        <v>200166930</v>
      </c>
      <c r="K15" s="103"/>
      <c r="L15" s="103">
        <f t="shared" si="0"/>
        <v>0</v>
      </c>
      <c r="M15" s="104">
        <f t="shared" si="1"/>
        <v>3.241278088038352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12909057634</v>
      </c>
      <c r="G16" s="98">
        <v>609567572</v>
      </c>
      <c r="H16" s="98">
        <v>5640420</v>
      </c>
      <c r="I16" s="98">
        <v>12293849642</v>
      </c>
      <c r="J16" s="98">
        <v>12206920642</v>
      </c>
      <c r="K16" s="98">
        <v>86929000</v>
      </c>
      <c r="L16" s="98">
        <f t="shared" si="0"/>
        <v>43.048557344632769</v>
      </c>
      <c r="M16" s="99">
        <f t="shared" si="1"/>
        <v>4.7220144900005332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598952050</v>
      </c>
      <c r="G17" s="102">
        <v>202674620</v>
      </c>
      <c r="H17" s="102">
        <v>0</v>
      </c>
      <c r="I17" s="103">
        <v>396277430</v>
      </c>
      <c r="J17" s="103">
        <v>309348430</v>
      </c>
      <c r="K17" s="103">
        <v>86929000</v>
      </c>
      <c r="L17" s="103">
        <f t="shared" si="0"/>
        <v>14.313179378531075</v>
      </c>
      <c r="M17" s="104">
        <f t="shared" si="1"/>
        <v>33.83820457747828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12310105584</v>
      </c>
      <c r="G18" s="102">
        <v>406892952</v>
      </c>
      <c r="H18" s="102">
        <v>5640420</v>
      </c>
      <c r="I18" s="103">
        <v>11897572212</v>
      </c>
      <c r="J18" s="103">
        <v>11897572212</v>
      </c>
      <c r="K18" s="103"/>
      <c r="L18" s="103">
        <f t="shared" si="0"/>
        <v>0</v>
      </c>
      <c r="M18" s="104">
        <f t="shared" si="1"/>
        <v>3.3053571248719193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4577521549</v>
      </c>
      <c r="G19" s="98">
        <v>556009090</v>
      </c>
      <c r="H19" s="98">
        <v>115400</v>
      </c>
      <c r="I19" s="98">
        <v>4021397059</v>
      </c>
      <c r="J19" s="98">
        <v>3972197059</v>
      </c>
      <c r="K19" s="98">
        <v>49200000</v>
      </c>
      <c r="L19" s="98">
        <f t="shared" si="0"/>
        <v>66.191558333333333</v>
      </c>
      <c r="M19" s="99">
        <f t="shared" si="1"/>
        <v>12.146509504067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801616680</v>
      </c>
      <c r="G20" s="102">
        <v>360459540</v>
      </c>
      <c r="H20" s="102">
        <v>0</v>
      </c>
      <c r="I20" s="103">
        <v>441157140</v>
      </c>
      <c r="J20" s="103">
        <v>391957140</v>
      </c>
      <c r="K20" s="103">
        <v>49200000</v>
      </c>
      <c r="L20" s="103">
        <f t="shared" si="0"/>
        <v>42.911850000000001</v>
      </c>
      <c r="M20" s="104">
        <f t="shared" si="1"/>
        <v>44.96657180337116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3775904869</v>
      </c>
      <c r="G21" s="102">
        <v>195549550</v>
      </c>
      <c r="H21" s="102">
        <v>115400</v>
      </c>
      <c r="I21" s="103">
        <v>3580239919</v>
      </c>
      <c r="J21" s="103">
        <v>3580239919</v>
      </c>
      <c r="K21" s="103"/>
      <c r="L21" s="103">
        <f t="shared" si="0"/>
        <v>0</v>
      </c>
      <c r="M21" s="104">
        <f t="shared" si="1"/>
        <v>5.178879150411138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15311690</v>
      </c>
      <c r="H22" s="98">
        <v>84057570</v>
      </c>
      <c r="I22" s="98">
        <v>519336214</v>
      </c>
      <c r="J22" s="98">
        <v>519336214</v>
      </c>
      <c r="K22" s="98">
        <v>0</v>
      </c>
      <c r="L22" s="98">
        <f t="shared" si="0"/>
        <v>0</v>
      </c>
      <c r="M22" s="99">
        <f t="shared" si="1"/>
        <v>2.4747946548796822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15311690</v>
      </c>
      <c r="H24" s="102">
        <v>84057570</v>
      </c>
      <c r="I24" s="103">
        <v>519336214</v>
      </c>
      <c r="J24" s="103">
        <v>519336214</v>
      </c>
      <c r="K24" s="103"/>
      <c r="L24" s="103">
        <f t="shared" si="0"/>
        <v>0</v>
      </c>
      <c r="M24" s="104">
        <f t="shared" si="1"/>
        <v>2.4747946548796822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7783000</v>
      </c>
      <c r="H25" s="98">
        <v>0</v>
      </c>
      <c r="I25" s="98">
        <v>4501905333</v>
      </c>
      <c r="J25" s="98">
        <v>4501905333</v>
      </c>
      <c r="K25" s="98">
        <v>0</v>
      </c>
      <c r="L25" s="98">
        <f t="shared" si="0"/>
        <v>0</v>
      </c>
      <c r="M25" s="99">
        <f t="shared" si="1"/>
        <v>0.17258398863281268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2203000</v>
      </c>
      <c r="H27" s="102">
        <v>0</v>
      </c>
      <c r="I27" s="103">
        <v>3855950013</v>
      </c>
      <c r="J27" s="103">
        <v>3855950013</v>
      </c>
      <c r="K27" s="103"/>
      <c r="L27" s="103">
        <f t="shared" si="0"/>
        <v>0</v>
      </c>
      <c r="M27" s="104">
        <f t="shared" si="1"/>
        <v>5.7099860803265665E-2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2861626949</v>
      </c>
      <c r="G28" s="98">
        <v>432960358</v>
      </c>
      <c r="H28" s="98">
        <v>0</v>
      </c>
      <c r="I28" s="98">
        <v>2428666591</v>
      </c>
      <c r="J28" s="98">
        <v>2086952441</v>
      </c>
      <c r="K28" s="98">
        <v>341714150</v>
      </c>
      <c r="L28" s="98">
        <f t="shared" si="0"/>
        <v>144.32011933333334</v>
      </c>
      <c r="M28" s="99">
        <f t="shared" si="1"/>
        <v>15.129867229944093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839633610</v>
      </c>
      <c r="G29" s="102">
        <v>269481910</v>
      </c>
      <c r="H29" s="102">
        <v>0</v>
      </c>
      <c r="I29" s="103">
        <v>570151700</v>
      </c>
      <c r="J29" s="103">
        <v>228437550</v>
      </c>
      <c r="K29" s="103">
        <v>341714150</v>
      </c>
      <c r="L29" s="103">
        <f t="shared" si="0"/>
        <v>89.827303333333333</v>
      </c>
      <c r="M29" s="104">
        <f t="shared" si="1"/>
        <v>32.095178991226895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2021993339</v>
      </c>
      <c r="G30" s="102">
        <v>163478448</v>
      </c>
      <c r="H30" s="102">
        <v>0</v>
      </c>
      <c r="I30" s="103">
        <v>1858514891</v>
      </c>
      <c r="J30" s="103">
        <v>1858514891</v>
      </c>
      <c r="K30" s="103"/>
      <c r="L30" s="103">
        <f t="shared" si="0"/>
        <v>0</v>
      </c>
      <c r="M30" s="104">
        <f t="shared" si="1"/>
        <v>8.0850141712558834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7" t="s">
        <v>114</v>
      </c>
      <c r="C31" s="138"/>
      <c r="D31" s="138"/>
      <c r="E31" s="106">
        <v>3820000000</v>
      </c>
      <c r="F31" s="106">
        <v>9437261072</v>
      </c>
      <c r="G31" s="106">
        <v>3571837148</v>
      </c>
      <c r="H31" s="106">
        <v>118772240</v>
      </c>
      <c r="I31" s="106">
        <v>5746651684</v>
      </c>
      <c r="J31" s="106">
        <v>5435611684</v>
      </c>
      <c r="K31" s="106">
        <v>311040000</v>
      </c>
      <c r="L31" s="106">
        <f t="shared" si="0"/>
        <v>93.503590261780104</v>
      </c>
      <c r="M31" s="107">
        <f t="shared" si="1"/>
        <v>37.848239237521007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5"/>
      <c r="C32" s="92" t="s">
        <v>104</v>
      </c>
      <c r="D32" s="92"/>
      <c r="E32" s="93">
        <v>3120000000</v>
      </c>
      <c r="F32" s="93">
        <v>4059691100</v>
      </c>
      <c r="G32" s="93">
        <v>3059968160</v>
      </c>
      <c r="H32" s="93">
        <v>0</v>
      </c>
      <c r="I32" s="93">
        <v>999722940</v>
      </c>
      <c r="J32" s="93">
        <v>688682940</v>
      </c>
      <c r="K32" s="93">
        <v>311040000</v>
      </c>
      <c r="L32" s="94">
        <f t="shared" si="0"/>
        <v>98.075902564102563</v>
      </c>
      <c r="M32" s="95">
        <f t="shared" si="1"/>
        <v>75.374408658826283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39"/>
      <c r="C33" s="108" t="s">
        <v>105</v>
      </c>
      <c r="D33" s="108"/>
      <c r="E33" s="109">
        <v>700000000</v>
      </c>
      <c r="F33" s="109">
        <v>5377569972</v>
      </c>
      <c r="G33" s="109">
        <v>511868988</v>
      </c>
      <c r="H33" s="109">
        <v>118772240</v>
      </c>
      <c r="I33" s="109">
        <v>4746928744</v>
      </c>
      <c r="J33" s="109">
        <v>4746928744</v>
      </c>
      <c r="K33" s="109">
        <v>0</v>
      </c>
      <c r="L33" s="110">
        <f t="shared" si="0"/>
        <v>73.124141142857141</v>
      </c>
      <c r="M33" s="111">
        <f t="shared" si="1"/>
        <v>9.5185927968432953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9437261072</v>
      </c>
      <c r="G34" s="98">
        <v>3571837148</v>
      </c>
      <c r="H34" s="98">
        <v>118772240</v>
      </c>
      <c r="I34" s="98">
        <v>5746651684</v>
      </c>
      <c r="J34" s="98">
        <v>5435611684</v>
      </c>
      <c r="K34" s="98">
        <v>311040000</v>
      </c>
      <c r="L34" s="98">
        <f>IFERROR(G34/E34,0)*100</f>
        <v>93.503590261780104</v>
      </c>
      <c r="M34" s="99">
        <f>IFERROR(G34/F34,0)*100</f>
        <v>37.848239237521007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0" t="s">
        <v>0</v>
      </c>
      <c r="C35" s="112" t="s">
        <v>104</v>
      </c>
      <c r="D35" s="112"/>
      <c r="E35" s="113">
        <v>3120000000</v>
      </c>
      <c r="F35" s="113">
        <v>4059691100</v>
      </c>
      <c r="G35" s="113">
        <v>3059968160</v>
      </c>
      <c r="H35" s="113">
        <v>0</v>
      </c>
      <c r="I35" s="114">
        <v>999722940</v>
      </c>
      <c r="J35" s="114">
        <v>688682940</v>
      </c>
      <c r="K35" s="114">
        <v>311040000</v>
      </c>
      <c r="L35" s="114">
        <f>IFERROR(G35/E35,0)*100</f>
        <v>98.075902564102563</v>
      </c>
      <c r="M35" s="115">
        <f>IFERROR(G35/F35,0)*100</f>
        <v>75.374408658826283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1"/>
      <c r="C36" s="116" t="s">
        <v>105</v>
      </c>
      <c r="D36" s="116"/>
      <c r="E36" s="117">
        <v>700000000</v>
      </c>
      <c r="F36" s="117">
        <v>5377569972</v>
      </c>
      <c r="G36" s="117">
        <v>511868988</v>
      </c>
      <c r="H36" s="117">
        <v>118772240</v>
      </c>
      <c r="I36" s="118">
        <v>4746928744</v>
      </c>
      <c r="J36" s="118">
        <v>4746928744</v>
      </c>
      <c r="K36" s="118">
        <v>0</v>
      </c>
      <c r="L36" s="118">
        <f>IFERROR(G36/E36,0)*100</f>
        <v>73.124141142857141</v>
      </c>
      <c r="M36" s="119">
        <f>IFERROR(G36/F36,0)*100</f>
        <v>9.5185927968432953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F18" sqref="F1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시세외 특별회계 징수현황(위임)"</f>
        <v>2023년 7 월  서구  시세외 특별회계 징수현황(위임)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COUNTIF(O7:P92,"err")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7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E8+E40+E73</f>
        <v>0</v>
      </c>
      <c r="F7" s="26">
        <f t="shared" si="0"/>
        <v>2061379174</v>
      </c>
      <c r="G7" s="26">
        <f t="shared" si="0"/>
        <v>1121753650</v>
      </c>
      <c r="H7" s="26">
        <f t="shared" si="0"/>
        <v>0</v>
      </c>
      <c r="I7" s="26">
        <f t="shared" si="0"/>
        <v>939625524</v>
      </c>
      <c r="J7" s="26">
        <f t="shared" si="0"/>
        <v>939625524</v>
      </c>
      <c r="K7" s="26">
        <f t="shared" si="0"/>
        <v>0</v>
      </c>
      <c r="L7" s="27">
        <f>IFERROR(G7/E7,0)*100</f>
        <v>0</v>
      </c>
      <c r="M7" s="28">
        <f>IFERROR(G7/F7,0)*100</f>
        <v>54.417627972019091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0</v>
      </c>
      <c r="F8" s="29">
        <f t="shared" si="1"/>
        <v>868367090</v>
      </c>
      <c r="G8" s="29">
        <f t="shared" si="1"/>
        <v>868367090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13552090</v>
      </c>
      <c r="G9" s="33">
        <v>13552090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854815000</v>
      </c>
      <c r="G28" s="33">
        <v>854815000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854815000</v>
      </c>
      <c r="G31" s="36">
        <v>854815000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0</v>
      </c>
      <c r="F40" s="43">
        <v>1169095484</v>
      </c>
      <c r="G40" s="43">
        <v>229869960</v>
      </c>
      <c r="H40" s="43">
        <v>0</v>
      </c>
      <c r="I40" s="43">
        <v>939225524</v>
      </c>
      <c r="J40" s="43">
        <v>939225524</v>
      </c>
      <c r="K40" s="43">
        <v>0</v>
      </c>
      <c r="L40" s="44">
        <f t="shared" si="2"/>
        <v>0</v>
      </c>
      <c r="M40" s="45">
        <f t="shared" si="3"/>
        <v>19.662205794646624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1169095484</v>
      </c>
      <c r="G60" s="50">
        <v>229869960</v>
      </c>
      <c r="H60" s="50">
        <v>0</v>
      </c>
      <c r="I60" s="50">
        <v>939225524</v>
      </c>
      <c r="J60" s="50">
        <v>939225524</v>
      </c>
      <c r="K60" s="50">
        <v>0</v>
      </c>
      <c r="L60" s="39">
        <f t="shared" si="2"/>
        <v>0</v>
      </c>
      <c r="M60" s="40">
        <f t="shared" si="3"/>
        <v>19.662205794646624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32255250</v>
      </c>
      <c r="G66" s="47">
        <v>19000000</v>
      </c>
      <c r="H66" s="47">
        <v>0</v>
      </c>
      <c r="I66" s="37">
        <v>13255250</v>
      </c>
      <c r="J66" s="37">
        <v>13255250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210869960</v>
      </c>
      <c r="H70" s="47">
        <v>0</v>
      </c>
      <c r="I70" s="37">
        <v>924269274</v>
      </c>
      <c r="J70" s="37">
        <v>924269274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30" t="s">
        <v>73</v>
      </c>
      <c r="C73" s="131"/>
      <c r="D73" s="131"/>
      <c r="E73" s="43">
        <v>0</v>
      </c>
      <c r="F73" s="43">
        <v>23916600</v>
      </c>
      <c r="G73" s="43">
        <v>23516600</v>
      </c>
      <c r="H73" s="43">
        <v>0</v>
      </c>
      <c r="I73" s="43">
        <v>400000</v>
      </c>
      <c r="J73" s="43">
        <v>400000</v>
      </c>
      <c r="K73" s="43">
        <v>0</v>
      </c>
      <c r="L73" s="44">
        <f t="shared" si="2"/>
        <v>0</v>
      </c>
      <c r="M73" s="45">
        <f t="shared" si="3"/>
        <v>98.327521470443131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16950000</v>
      </c>
      <c r="G74" s="50">
        <v>16550000</v>
      </c>
      <c r="H74" s="50">
        <v>0</v>
      </c>
      <c r="I74" s="50">
        <v>400000</v>
      </c>
      <c r="J74" s="50">
        <v>400000</v>
      </c>
      <c r="K74" s="50">
        <v>0</v>
      </c>
      <c r="L74" s="39">
        <f t="shared" si="2"/>
        <v>0</v>
      </c>
      <c r="M74" s="40">
        <f t="shared" si="3"/>
        <v>97.640117994100294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16950000</v>
      </c>
      <c r="G75" s="47">
        <v>16550000</v>
      </c>
      <c r="H75" s="47">
        <v>0</v>
      </c>
      <c r="I75" s="37">
        <v>400000</v>
      </c>
      <c r="J75" s="37">
        <v>400000</v>
      </c>
      <c r="K75" s="37">
        <v>0</v>
      </c>
      <c r="L75" s="41">
        <f t="shared" si="2"/>
        <v>0</v>
      </c>
      <c r="M75" s="42">
        <f t="shared" si="3"/>
        <v>97.640117994100294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f t="shared" si="2"/>
        <v>0</v>
      </c>
      <c r="M84" s="54">
        <f t="shared" si="3"/>
        <v>0</v>
      </c>
      <c r="O84" s="9" t="str">
        <f t="shared" ref="O84:O92" si="6">IF(F84=G84+H84+I84,"","err")</f>
        <v/>
      </c>
      <c r="P84" s="9" t="str">
        <f t="shared" ref="P84:P92" si="7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f>IFERROR(G85/E85,0)*100</f>
        <v>0</v>
      </c>
      <c r="M85" s="42">
        <f>IFERROR(G85/F85,0)*100</f>
        <v>0</v>
      </c>
      <c r="O85" s="9" t="str">
        <f t="shared" si="6"/>
        <v/>
      </c>
      <c r="P85" s="9" t="str">
        <f t="shared" si="7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6966600</v>
      </c>
      <c r="G86" s="51">
        <v>6966600</v>
      </c>
      <c r="H86" s="51">
        <v>0</v>
      </c>
      <c r="I86" s="51">
        <v>0</v>
      </c>
      <c r="J86" s="51">
        <v>0</v>
      </c>
      <c r="K86" s="51">
        <v>0</v>
      </c>
      <c r="L86" s="53">
        <f>IFERROR(G86/E86,0)*100</f>
        <v>0</v>
      </c>
      <c r="M86" s="54">
        <f>IFERROR(G86/F86,0)*100</f>
        <v>100</v>
      </c>
      <c r="O86" s="9" t="str">
        <f t="shared" si="6"/>
        <v/>
      </c>
      <c r="P86" s="9" t="str">
        <f t="shared" si="7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6966600</v>
      </c>
      <c r="G87" s="64">
        <v>6966600</v>
      </c>
      <c r="H87" s="64">
        <v>0</v>
      </c>
      <c r="I87" s="37">
        <v>0</v>
      </c>
      <c r="J87" s="37">
        <v>0</v>
      </c>
      <c r="K87" s="37">
        <v>0</v>
      </c>
      <c r="L87" s="65">
        <f>IFERROR(G87/E87,0)*100</f>
        <v>0</v>
      </c>
      <c r="M87" s="66">
        <f>IFERROR(G87/F87,0)*100</f>
        <v>100</v>
      </c>
      <c r="O87" s="9" t="str">
        <f t="shared" si="6"/>
        <v/>
      </c>
      <c r="P87" s="9" t="str">
        <f t="shared" si="7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f t="shared" si="2"/>
        <v>0</v>
      </c>
      <c r="M91" s="54">
        <f t="shared" si="3"/>
        <v>0</v>
      </c>
      <c r="O91" s="9" t="str">
        <f t="shared" si="6"/>
        <v/>
      </c>
      <c r="P91" s="9" t="str">
        <f t="shared" si="7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f t="shared" si="2"/>
        <v>0</v>
      </c>
      <c r="M92" s="71">
        <f t="shared" si="3"/>
        <v>0</v>
      </c>
      <c r="O92" s="9" t="str">
        <f t="shared" si="6"/>
        <v/>
      </c>
      <c r="P92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2023-09-04T08:39:47Z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