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9585" tabRatio="872"/>
  </bookViews>
  <sheets>
    <sheet name="0-1. 행정구역별 면적축적" sheetId="6" r:id="rId1"/>
    <sheet name="0-2.행정구역별 면적축적" sheetId="7" r:id="rId2"/>
    <sheet name="1. 행정구역별 소유별 면적축적" sheetId="2" r:id="rId3"/>
    <sheet name="2. 행정구역별 임상별 면적축적" sheetId="3" r:id="rId4"/>
    <sheet name="3. 행정구역별 산지구분별 면적축적" sheetId="4" r:id="rId5"/>
    <sheet name="4. 행정구역별 영급별 면적축적" sheetId="5" r:id="rId6"/>
    <sheet name="5. 행정구역별·산림기능별 면적·축적" sheetId="8" r:id="rId7"/>
  </sheets>
  <definedNames>
    <definedName name="_xlnm._FilterDatabase" localSheetId="2" hidden="1">'1. 행정구역별 소유별 면적축적'!$A$7:$AN$17</definedName>
    <definedName name="_xlnm._FilterDatabase" localSheetId="4" hidden="1">'3. 행정구역별 산지구분별 면적축적'!$I$1:$I$17</definedName>
    <definedName name="_xlnm._FilterDatabase" localSheetId="6" hidden="1">'5. 행정구역별·산림기능별 면적·축적'!$A$6:$V$16</definedName>
    <definedName name="_xlnm.Print_Titles" localSheetId="1">'0-2.행정구역별 면적축적'!$A$1:$IU$3</definedName>
    <definedName name="_xlnm.Print_Titles" localSheetId="2">'1. 행정구역별 소유별 면적축적'!$A$3:$IV$6</definedName>
    <definedName name="_xlnm.Print_Titles" localSheetId="3">'2. 행정구역별 임상별 면적축적'!$A$3:$IO$5</definedName>
    <definedName name="_xlnm.Print_Titles" localSheetId="4">'3. 행정구역별 산지구분별 면적축적'!$A$3:$IV$6</definedName>
    <definedName name="_xlnm.Print_Titles" localSheetId="5">'4. 행정구역별 영급별 면적축적'!$A$3:$IA$5</definedName>
    <definedName name="_xlnm.Print_Titles" localSheetId="6">'5. 행정구역별·산림기능별 면적·축적'!$3:$5</definedName>
  </definedNames>
  <calcPr calcId="145621"/>
</workbook>
</file>

<file path=xl/calcChain.xml><?xml version="1.0" encoding="utf-8"?>
<calcChain xmlns="http://schemas.openxmlformats.org/spreadsheetml/2006/main">
  <c r="R7" i="8" l="1"/>
  <c r="T7" i="8" s="1"/>
  <c r="J7" i="8"/>
  <c r="B7" i="8"/>
  <c r="K7" i="5"/>
  <c r="B7" i="5"/>
  <c r="H7" i="4"/>
  <c r="N8" i="4"/>
  <c r="H8" i="4"/>
  <c r="G8" i="4"/>
  <c r="C8" i="4"/>
  <c r="B8" i="4" s="1"/>
  <c r="H7" i="3"/>
  <c r="L7" i="3" s="1"/>
  <c r="N7" i="3" s="1"/>
  <c r="B7" i="3"/>
  <c r="P8" i="2"/>
  <c r="L8" i="2"/>
  <c r="K8" i="2" s="1"/>
  <c r="G8" i="2"/>
  <c r="C8" i="2"/>
  <c r="B8" i="2" s="1"/>
  <c r="B4" i="7"/>
  <c r="F5" i="7"/>
  <c r="E5" i="7"/>
  <c r="E6" i="7"/>
  <c r="F6" i="7"/>
  <c r="R7" i="5" l="1"/>
  <c r="T8" i="2"/>
  <c r="B12" i="8"/>
  <c r="R16" i="8" l="1"/>
  <c r="T16" i="8" s="1"/>
  <c r="J16" i="8"/>
  <c r="B16" i="8"/>
  <c r="R15" i="8"/>
  <c r="T15" i="8" s="1"/>
  <c r="J15" i="8"/>
  <c r="B15" i="8"/>
  <c r="R14" i="8"/>
  <c r="T14" i="8" s="1"/>
  <c r="J14" i="8"/>
  <c r="B14" i="8"/>
  <c r="R13" i="8"/>
  <c r="T13" i="8" s="1"/>
  <c r="J13" i="8"/>
  <c r="B13" i="8"/>
  <c r="R12" i="8"/>
  <c r="T12" i="8" s="1"/>
  <c r="J12" i="8"/>
  <c r="R11" i="8"/>
  <c r="T11" i="8" s="1"/>
  <c r="J11" i="8"/>
  <c r="B11" i="8"/>
  <c r="R10" i="8"/>
  <c r="T10" i="8" s="1"/>
  <c r="J10" i="8"/>
  <c r="B10" i="8"/>
  <c r="R9" i="8"/>
  <c r="T9" i="8" s="1"/>
  <c r="J9" i="8"/>
  <c r="B9" i="8"/>
  <c r="R8" i="8"/>
  <c r="T8" i="8" s="1"/>
  <c r="J8" i="8"/>
  <c r="B8" i="8"/>
  <c r="R6" i="8"/>
  <c r="T6" i="8" s="1"/>
  <c r="J6" i="8"/>
  <c r="B6" i="8"/>
  <c r="K16" i="5" l="1"/>
  <c r="K15" i="5"/>
  <c r="K14" i="5"/>
  <c r="K13" i="5"/>
  <c r="K12" i="5"/>
  <c r="K11" i="5"/>
  <c r="K10" i="5"/>
  <c r="K9" i="5"/>
  <c r="K8" i="5"/>
  <c r="K6" i="5"/>
  <c r="B16" i="5"/>
  <c r="B15" i="5"/>
  <c r="B14" i="5"/>
  <c r="B13" i="5"/>
  <c r="B12" i="5"/>
  <c r="B11" i="5"/>
  <c r="B10" i="5"/>
  <c r="B9" i="5"/>
  <c r="B8" i="5"/>
  <c r="B6" i="5"/>
  <c r="C17" i="4"/>
  <c r="C16" i="4"/>
  <c r="C15" i="4"/>
  <c r="C14" i="4"/>
  <c r="C13" i="4"/>
  <c r="C12" i="4"/>
  <c r="C11" i="4"/>
  <c r="C10" i="4"/>
  <c r="C9" i="4"/>
  <c r="C7" i="4"/>
  <c r="H16" i="3"/>
  <c r="H15" i="3"/>
  <c r="H14" i="3"/>
  <c r="H13" i="3"/>
  <c r="H12" i="3"/>
  <c r="H11" i="3"/>
  <c r="H10" i="3"/>
  <c r="H9" i="3"/>
  <c r="H8" i="3"/>
  <c r="H6" i="3"/>
  <c r="B6" i="3"/>
  <c r="B16" i="3"/>
  <c r="B15" i="3"/>
  <c r="B14" i="3"/>
  <c r="B13" i="3"/>
  <c r="B12" i="3"/>
  <c r="B11" i="3"/>
  <c r="B10" i="3"/>
  <c r="B9" i="3"/>
  <c r="B8" i="3"/>
  <c r="H17" i="4" l="1"/>
  <c r="G17" i="4" s="1"/>
  <c r="H16" i="4"/>
  <c r="G16" i="4" s="1"/>
  <c r="H15" i="4"/>
  <c r="G15" i="4" s="1"/>
  <c r="H14" i="4"/>
  <c r="G14" i="4" s="1"/>
  <c r="H13" i="4"/>
  <c r="G13" i="4" s="1"/>
  <c r="H12" i="4"/>
  <c r="G12" i="4" s="1"/>
  <c r="H11" i="4"/>
  <c r="G11" i="4" s="1"/>
  <c r="H10" i="4"/>
  <c r="G10" i="4" s="1"/>
  <c r="H9" i="4"/>
  <c r="G9" i="4" s="1"/>
  <c r="P17" i="2"/>
  <c r="P16" i="2"/>
  <c r="P15" i="2"/>
  <c r="P14" i="2"/>
  <c r="P13" i="2"/>
  <c r="P12" i="2"/>
  <c r="P11" i="2"/>
  <c r="P10" i="2"/>
  <c r="P9" i="2"/>
  <c r="L17" i="2"/>
  <c r="L16" i="2"/>
  <c r="L15" i="2"/>
  <c r="L14" i="2"/>
  <c r="L13" i="2"/>
  <c r="L12" i="2"/>
  <c r="L11" i="2"/>
  <c r="L10" i="2"/>
  <c r="L9" i="2"/>
  <c r="K10" i="2" l="1"/>
  <c r="K12" i="2"/>
  <c r="K11" i="2"/>
  <c r="K14" i="2"/>
  <c r="G7" i="4"/>
  <c r="K15" i="2"/>
  <c r="K9" i="2"/>
  <c r="K17" i="2"/>
  <c r="K16" i="2"/>
  <c r="K13" i="2"/>
  <c r="B17" i="4" l="1"/>
  <c r="B16" i="4"/>
  <c r="B15" i="4"/>
  <c r="B14" i="4"/>
  <c r="B13" i="4"/>
  <c r="B12" i="4"/>
  <c r="B11" i="4"/>
  <c r="B10" i="4"/>
  <c r="B9" i="4"/>
  <c r="G17" i="2"/>
  <c r="G16" i="2"/>
  <c r="G15" i="2"/>
  <c r="G14" i="2"/>
  <c r="G13" i="2"/>
  <c r="G12" i="2"/>
  <c r="G11" i="2"/>
  <c r="G10" i="2"/>
  <c r="G9" i="2"/>
  <c r="C17" i="2"/>
  <c r="C16" i="2"/>
  <c r="C15" i="2"/>
  <c r="C14" i="2"/>
  <c r="C13" i="2"/>
  <c r="C12" i="2"/>
  <c r="C11" i="2"/>
  <c r="C10" i="2"/>
  <c r="C9" i="2"/>
  <c r="B13" i="2" l="1"/>
  <c r="B14" i="2"/>
  <c r="B10" i="2"/>
  <c r="B11" i="2"/>
  <c r="B12" i="2"/>
  <c r="B17" i="2"/>
  <c r="B15" i="2"/>
  <c r="B9" i="2"/>
  <c r="B16" i="2"/>
  <c r="R9" i="5"/>
  <c r="R10" i="5"/>
  <c r="R11" i="5"/>
  <c r="R12" i="5"/>
  <c r="R13" i="5"/>
  <c r="R14" i="5"/>
  <c r="R15" i="5"/>
  <c r="R16" i="5"/>
  <c r="R8" i="5"/>
  <c r="F14" i="7" l="1"/>
  <c r="E14" i="7"/>
  <c r="F13" i="7"/>
  <c r="E13" i="7"/>
  <c r="F12" i="7"/>
  <c r="E12" i="7"/>
  <c r="F11" i="7"/>
  <c r="E11" i="7"/>
  <c r="F10" i="7"/>
  <c r="E10" i="7"/>
  <c r="F9" i="7"/>
  <c r="E9" i="7"/>
  <c r="F8" i="7"/>
  <c r="E8" i="7"/>
  <c r="F7" i="7"/>
  <c r="E7" i="7"/>
  <c r="F7" i="6"/>
  <c r="E7" i="6"/>
  <c r="D6" i="6"/>
  <c r="C6" i="6"/>
  <c r="B6" i="6"/>
  <c r="N17" i="4"/>
  <c r="N16" i="4"/>
  <c r="N15" i="4"/>
  <c r="N14" i="4"/>
  <c r="N13" i="4"/>
  <c r="N12" i="4"/>
  <c r="N11" i="4"/>
  <c r="N10" i="4"/>
  <c r="N9" i="4"/>
  <c r="N7" i="4"/>
  <c r="B7" i="4"/>
  <c r="L16" i="3"/>
  <c r="N16" i="3" s="1"/>
  <c r="L15" i="3"/>
  <c r="N15" i="3" s="1"/>
  <c r="L14" i="3"/>
  <c r="N14" i="3" s="1"/>
  <c r="L13" i="3"/>
  <c r="N13" i="3" s="1"/>
  <c r="L12" i="3"/>
  <c r="N12" i="3" s="1"/>
  <c r="L11" i="3"/>
  <c r="N11" i="3" s="1"/>
  <c r="L10" i="3"/>
  <c r="N10" i="3" s="1"/>
  <c r="L9" i="3"/>
  <c r="N9" i="3" s="1"/>
  <c r="L8" i="3"/>
  <c r="N8" i="3" s="1"/>
  <c r="T17" i="2"/>
  <c r="T16" i="2"/>
  <c r="T15" i="2"/>
  <c r="T14" i="2"/>
  <c r="T13" i="2"/>
  <c r="T12" i="2"/>
  <c r="T11" i="2"/>
  <c r="T10" i="2"/>
  <c r="T9" i="2"/>
  <c r="P7" i="2" l="1"/>
  <c r="L7" i="2"/>
  <c r="E6" i="6"/>
  <c r="C7" i="2"/>
  <c r="G7" i="2"/>
  <c r="F6" i="6"/>
  <c r="E4" i="7"/>
  <c r="F4" i="7"/>
  <c r="R6" i="5" l="1"/>
  <c r="B7" i="2"/>
  <c r="K7" i="2"/>
  <c r="L6" i="3"/>
  <c r="N6" i="3" s="1"/>
  <c r="T7" i="2" l="1"/>
</calcChain>
</file>

<file path=xl/sharedStrings.xml><?xml version="1.0" encoding="utf-8"?>
<sst xmlns="http://schemas.openxmlformats.org/spreadsheetml/2006/main" count="193" uniqueCount="84">
  <si>
    <t>단위 : 면적(㏊)</t>
    <phoneticPr fontId="3" type="noConversion"/>
  </si>
  <si>
    <t>단위 : 축적(㎥)</t>
    <phoneticPr fontId="3" type="noConversion"/>
  </si>
  <si>
    <t>행정구역</t>
    <phoneticPr fontId="3" type="noConversion"/>
  </si>
  <si>
    <t>임 목 축 적</t>
    <phoneticPr fontId="3" type="noConversion"/>
  </si>
  <si>
    <t>평     균
임목축적</t>
    <phoneticPr fontId="3" type="noConversion"/>
  </si>
  <si>
    <t>단위 : 면적(㏊)</t>
    <phoneticPr fontId="3" type="noConversion"/>
  </si>
  <si>
    <t>단위 : 축적(㎥)</t>
    <phoneticPr fontId="3" type="noConversion"/>
  </si>
  <si>
    <t>행정구역</t>
    <phoneticPr fontId="3" type="noConversion"/>
  </si>
  <si>
    <t xml:space="preserve">산  림  면  적  </t>
    <phoneticPr fontId="3" type="noConversion"/>
  </si>
  <si>
    <t>임  목  축  적</t>
    <phoneticPr fontId="3" type="noConversion"/>
  </si>
  <si>
    <t>평     균
임목축적</t>
    <phoneticPr fontId="3" type="noConversion"/>
  </si>
  <si>
    <t>계</t>
    <phoneticPr fontId="3" type="noConversion"/>
  </si>
  <si>
    <t>국유림</t>
    <phoneticPr fontId="3" type="noConversion"/>
  </si>
  <si>
    <t>공유림</t>
    <phoneticPr fontId="3" type="noConversion"/>
  </si>
  <si>
    <t>사유림</t>
  </si>
  <si>
    <t>사유림</t>
    <phoneticPr fontId="3" type="noConversion"/>
  </si>
  <si>
    <t>타부처</t>
  </si>
  <si>
    <t>도유림</t>
  </si>
  <si>
    <t>군유림</t>
  </si>
  <si>
    <t>타부처</t>
    <phoneticPr fontId="3" type="noConversion"/>
  </si>
  <si>
    <t>도유림</t>
    <phoneticPr fontId="3" type="noConversion"/>
  </si>
  <si>
    <t>군유림</t>
    <phoneticPr fontId="3" type="noConversion"/>
  </si>
  <si>
    <t>산  림  면  적</t>
    <phoneticPr fontId="3" type="noConversion"/>
  </si>
  <si>
    <t>평      균
임목축적</t>
    <phoneticPr fontId="3" type="noConversion"/>
  </si>
  <si>
    <t>계</t>
    <phoneticPr fontId="3" type="noConversion"/>
  </si>
  <si>
    <t>침엽수</t>
  </si>
  <si>
    <t>활엽수</t>
  </si>
  <si>
    <t>혼효림</t>
  </si>
  <si>
    <t>죽림</t>
  </si>
  <si>
    <t>무립목지</t>
  </si>
  <si>
    <t>단위 : 면적(㏊), 축적(㎥)</t>
    <phoneticPr fontId="3" type="noConversion"/>
  </si>
  <si>
    <t>평      균
 임목축적</t>
    <phoneticPr fontId="3" type="noConversion"/>
  </si>
  <si>
    <t>보전산지</t>
    <phoneticPr fontId="3" type="noConversion"/>
  </si>
  <si>
    <t>준보전산지</t>
    <phoneticPr fontId="3" type="noConversion"/>
  </si>
  <si>
    <t>임업용</t>
    <phoneticPr fontId="3" type="noConversion"/>
  </si>
  <si>
    <t>공익용</t>
    <phoneticPr fontId="3" type="noConversion"/>
  </si>
  <si>
    <t>산   림   면   적</t>
    <phoneticPr fontId="3" type="noConversion"/>
  </si>
  <si>
    <t>임   목   축   적</t>
    <phoneticPr fontId="3" type="noConversion"/>
  </si>
  <si>
    <t>산 림 면 적</t>
    <phoneticPr fontId="3" type="noConversion"/>
  </si>
  <si>
    <t>단위 : 면적(㏊), 축적(㎥), 산림율(%), 평균 임목축적(㎥/㏊)</t>
    <phoneticPr fontId="3" type="noConversion"/>
  </si>
  <si>
    <t>산림면적</t>
    <phoneticPr fontId="3" type="noConversion"/>
  </si>
  <si>
    <t>임목축적</t>
    <phoneticPr fontId="3" type="noConversion"/>
  </si>
  <si>
    <t>산림율</t>
    <phoneticPr fontId="3" type="noConversion"/>
  </si>
  <si>
    <t>평균 임목축적</t>
    <phoneticPr fontId="3" type="noConversion"/>
  </si>
  <si>
    <t>인천광역시</t>
  </si>
  <si>
    <t>행정구역</t>
    <phoneticPr fontId="3" type="noConversion"/>
  </si>
  <si>
    <t>4-1. 행정구역별 소유별 면적·축적</t>
    <phoneticPr fontId="3" type="noConversion"/>
  </si>
  <si>
    <t>4-2. 행정구역별 임상별 면적·축적</t>
    <phoneticPr fontId="3" type="noConversion"/>
  </si>
  <si>
    <t>4-3. 행정구역별 산지구분별 면적·축적</t>
    <phoneticPr fontId="3" type="noConversion"/>
  </si>
  <si>
    <t>I영급</t>
  </si>
  <si>
    <t>II영급</t>
  </si>
  <si>
    <t>III영급</t>
  </si>
  <si>
    <t>IV영급</t>
  </si>
  <si>
    <t>V영급</t>
  </si>
  <si>
    <t>VI영급</t>
  </si>
  <si>
    <t>4-4. 행정구역별 영급별 면적·축적</t>
    <phoneticPr fontId="3" type="noConversion"/>
  </si>
  <si>
    <t>4-5. 행정구역별 산림기능별 면적·축적</t>
    <phoneticPr fontId="3" type="noConversion"/>
  </si>
  <si>
    <t>국토면적</t>
    <phoneticPr fontId="3" type="noConversion"/>
  </si>
  <si>
    <t>계</t>
    <phoneticPr fontId="3" type="noConversion"/>
  </si>
  <si>
    <t>중구</t>
  </si>
  <si>
    <t>서구</t>
  </si>
  <si>
    <t>동구</t>
  </si>
  <si>
    <t>미추홀구</t>
    <phoneticPr fontId="3" type="noConversion"/>
  </si>
  <si>
    <t>연수구</t>
  </si>
  <si>
    <t>남동구</t>
  </si>
  <si>
    <t>부평구</t>
  </si>
  <si>
    <t>계양구</t>
  </si>
  <si>
    <t>강화군</t>
  </si>
  <si>
    <t>인천광역시</t>
    <phoneticPr fontId="3" type="noConversion"/>
  </si>
  <si>
    <t>인천광역시</t>
    <phoneticPr fontId="3" type="noConversion"/>
  </si>
  <si>
    <t>인천광역시</t>
    <phoneticPr fontId="3" type="noConversion"/>
  </si>
  <si>
    <t>미추홀구</t>
    <phoneticPr fontId="3" type="noConversion"/>
  </si>
  <si>
    <t>미추홀구</t>
    <phoneticPr fontId="3" type="noConversion"/>
  </si>
  <si>
    <t>옹진군</t>
    <phoneticPr fontId="3" type="noConversion"/>
  </si>
  <si>
    <t>보전</t>
    <phoneticPr fontId="3" type="noConversion"/>
  </si>
  <si>
    <t>준보전</t>
    <phoneticPr fontId="3" type="noConversion"/>
  </si>
  <si>
    <t>수원함양</t>
    <phoneticPr fontId="3" type="noConversion"/>
  </si>
  <si>
    <t>산지재해방지</t>
    <phoneticPr fontId="3" type="noConversion"/>
  </si>
  <si>
    <t>자연환경보전</t>
    <phoneticPr fontId="3" type="noConversion"/>
  </si>
  <si>
    <t>목재생산</t>
    <phoneticPr fontId="3" type="noConversion"/>
  </si>
  <si>
    <t>산림휴양</t>
    <phoneticPr fontId="3" type="noConversion"/>
  </si>
  <si>
    <t>생활환경보전</t>
    <phoneticPr fontId="3" type="noConversion"/>
  </si>
  <si>
    <t>기타(미지정)</t>
    <phoneticPr fontId="3" type="noConversion"/>
  </si>
  <si>
    <t>인천광역시 면적·축적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</si>
</sst>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-* #,##0.00_-;\-* #,##0.00_-;_-* &quot;-&quot;_-;_-@_-"/>
    <numFmt numFmtId="177" formatCode="_-* #,##0.0_-;\-* #,##0.0_-;_-* &quot;-&quot;?_-;_-@_-"/>
    <numFmt numFmtId="178" formatCode="_-* #,##0.0_-;\-* #,##0.0_-;_-* &quot;-&quot;_-;_-@_-"/>
    <numFmt numFmtId="179" formatCode="0.0_ "/>
    <numFmt numFmtId="180" formatCode="#,##0_ "/>
    <numFmt numFmtId="181" formatCode="0.0%"/>
  </numFmts>
  <fonts count="21" x14ac:knownFonts="1">
    <font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color rgb="FF050BF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176">
    <xf numFmtId="0" fontId="0" fillId="0" borderId="0" xfId="0">
      <alignment vertic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right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176" fontId="7" fillId="4" borderId="10" xfId="1" applyNumberFormat="1" applyFont="1" applyFill="1" applyBorder="1" applyAlignment="1">
      <alignment horizontal="right" vertical="center" wrapText="1"/>
    </xf>
    <xf numFmtId="177" fontId="6" fillId="0" borderId="0" xfId="0" applyNumberFormat="1" applyFont="1" applyFill="1" applyBorder="1">
      <alignment vertical="center"/>
    </xf>
    <xf numFmtId="176" fontId="9" fillId="0" borderId="10" xfId="1" applyNumberFormat="1" applyFont="1" applyBorder="1" applyAlignment="1">
      <alignment horizontal="right" vertical="center" wrapText="1"/>
    </xf>
    <xf numFmtId="177" fontId="4" fillId="0" borderId="0" xfId="0" applyNumberFormat="1" applyFont="1" applyFill="1" applyBorder="1">
      <alignment vertical="center"/>
    </xf>
    <xf numFmtId="41" fontId="4" fillId="0" borderId="0" xfId="1" applyFont="1" applyFill="1" applyBorder="1">
      <alignment vertical="center"/>
    </xf>
    <xf numFmtId="0" fontId="4" fillId="0" borderId="0" xfId="0" applyFont="1" applyFill="1" applyAlignment="1">
      <alignment horizontal="left" vertical="center"/>
    </xf>
    <xf numFmtId="41" fontId="4" fillId="0" borderId="0" xfId="1" applyFont="1" applyFill="1">
      <alignment vertical="center"/>
    </xf>
    <xf numFmtId="178" fontId="6" fillId="0" borderId="0" xfId="0" applyNumberFormat="1" applyFont="1" applyFill="1" applyBorder="1">
      <alignment vertical="center"/>
    </xf>
    <xf numFmtId="176" fontId="9" fillId="0" borderId="10" xfId="1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1" fontId="5" fillId="0" borderId="13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4" borderId="9" xfId="1" applyNumberFormat="1" applyFont="1" applyFill="1" applyBorder="1" applyAlignment="1">
      <alignment horizontal="right" vertical="center" wrapText="1"/>
    </xf>
    <xf numFmtId="179" fontId="6" fillId="0" borderId="0" xfId="0" applyNumberFormat="1" applyFont="1" applyFill="1" applyBorder="1">
      <alignment vertical="center"/>
    </xf>
    <xf numFmtId="179" fontId="4" fillId="0" borderId="0" xfId="0" applyNumberFormat="1" applyFont="1" applyFill="1" applyBorder="1">
      <alignment vertical="center"/>
    </xf>
    <xf numFmtId="0" fontId="2" fillId="0" borderId="0" xfId="0" applyFont="1">
      <alignment vertical="center"/>
    </xf>
    <xf numFmtId="0" fontId="14" fillId="0" borderId="0" xfId="0" applyFont="1">
      <alignment vertical="center"/>
    </xf>
    <xf numFmtId="41" fontId="2" fillId="0" borderId="0" xfId="1" applyFont="1">
      <alignment vertical="center"/>
    </xf>
    <xf numFmtId="41" fontId="9" fillId="0" borderId="13" xfId="1" applyFont="1" applyBorder="1" applyAlignment="1">
      <alignment horizontal="right" vertical="center" wrapText="1" indent="1"/>
    </xf>
    <xf numFmtId="176" fontId="9" fillId="0" borderId="13" xfId="1" applyNumberFormat="1" applyFont="1" applyBorder="1" applyAlignment="1">
      <alignment horizontal="right" vertical="center" wrapText="1" indent="2"/>
    </xf>
    <xf numFmtId="176" fontId="9" fillId="0" borderId="14" xfId="1" applyNumberFormat="1" applyFont="1" applyBorder="1" applyAlignment="1">
      <alignment horizontal="right" vertical="center" wrapText="1" indent="2"/>
    </xf>
    <xf numFmtId="0" fontId="2" fillId="0" borderId="0" xfId="0" applyFont="1" applyAlignment="1">
      <alignment horizontal="left" vertical="center"/>
    </xf>
    <xf numFmtId="41" fontId="7" fillId="4" borderId="7" xfId="1" applyFont="1" applyFill="1" applyBorder="1" applyAlignment="1">
      <alignment horizontal="right" vertical="center" wrapText="1" indent="1"/>
    </xf>
    <xf numFmtId="176" fontId="7" fillId="4" borderId="7" xfId="1" applyNumberFormat="1" applyFont="1" applyFill="1" applyBorder="1" applyAlignment="1">
      <alignment horizontal="right" vertical="center" wrapText="1" indent="2"/>
    </xf>
    <xf numFmtId="176" fontId="7" fillId="4" borderId="8" xfId="1" applyNumberFormat="1" applyFont="1" applyFill="1" applyBorder="1" applyAlignment="1">
      <alignment horizontal="right" vertical="center" wrapText="1" indent="2"/>
    </xf>
    <xf numFmtId="41" fontId="8" fillId="0" borderId="7" xfId="1" applyFont="1" applyFill="1" applyBorder="1" applyAlignment="1">
      <alignment horizontal="right" vertical="center" wrapText="1" indent="1"/>
    </xf>
    <xf numFmtId="41" fontId="9" fillId="0" borderId="7" xfId="1" applyFont="1" applyFill="1" applyBorder="1" applyAlignment="1">
      <alignment horizontal="right" vertical="center" wrapText="1" indent="1"/>
    </xf>
    <xf numFmtId="176" fontId="9" fillId="0" borderId="7" xfId="1" applyNumberFormat="1" applyFont="1" applyFill="1" applyBorder="1" applyAlignment="1">
      <alignment horizontal="right" vertical="center" wrapText="1" indent="2"/>
    </xf>
    <xf numFmtId="176" fontId="9" fillId="0" borderId="8" xfId="1" applyNumberFormat="1" applyFont="1" applyFill="1" applyBorder="1" applyAlignment="1">
      <alignment horizontal="right" vertical="center" wrapText="1" indent="2"/>
    </xf>
    <xf numFmtId="41" fontId="9" fillId="0" borderId="13" xfId="1" applyFont="1" applyFill="1" applyBorder="1" applyAlignment="1">
      <alignment horizontal="right" vertical="center" wrapText="1" indent="1"/>
    </xf>
    <xf numFmtId="0" fontId="4" fillId="0" borderId="0" xfId="0" applyFont="1" applyFill="1" applyAlignment="1">
      <alignment horizontal="center" vertical="center"/>
    </xf>
    <xf numFmtId="41" fontId="9" fillId="0" borderId="7" xfId="1" applyFont="1" applyBorder="1" applyAlignment="1">
      <alignment horizontal="center" vertical="center" wrapText="1"/>
    </xf>
    <xf numFmtId="41" fontId="9" fillId="0" borderId="7" xfId="1" applyFont="1" applyFill="1" applyBorder="1" applyAlignment="1">
      <alignment horizontal="center" vertical="center" wrapText="1"/>
    </xf>
    <xf numFmtId="41" fontId="9" fillId="0" borderId="36" xfId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41" fontId="7" fillId="2" borderId="7" xfId="1" applyFont="1" applyFill="1" applyBorder="1" applyAlignment="1">
      <alignment horizontal="center" vertical="center" wrapText="1"/>
    </xf>
    <xf numFmtId="41" fontId="7" fillId="3" borderId="7" xfId="1" applyFont="1" applyFill="1" applyBorder="1" applyAlignment="1">
      <alignment horizontal="center" vertical="center" wrapText="1"/>
    </xf>
    <xf numFmtId="41" fontId="7" fillId="3" borderId="8" xfId="1" applyFont="1" applyFill="1" applyBorder="1" applyAlignment="1">
      <alignment horizontal="center" vertical="center" wrapText="1"/>
    </xf>
    <xf numFmtId="41" fontId="4" fillId="0" borderId="7" xfId="1" applyFont="1" applyFill="1" applyBorder="1" applyAlignment="1">
      <alignment horizontal="center" vertical="center"/>
    </xf>
    <xf numFmtId="41" fontId="9" fillId="0" borderId="13" xfId="1" applyFont="1" applyBorder="1" applyAlignment="1">
      <alignment horizontal="center" vertical="center" wrapText="1"/>
    </xf>
    <xf numFmtId="41" fontId="9" fillId="0" borderId="13" xfId="1" applyFont="1" applyFill="1" applyBorder="1" applyAlignment="1">
      <alignment horizontal="center" vertical="center" wrapText="1"/>
    </xf>
    <xf numFmtId="41" fontId="9" fillId="0" borderId="37" xfId="1" applyFont="1" applyBorder="1" applyAlignment="1">
      <alignment horizontal="center" vertical="center" wrapText="1"/>
    </xf>
    <xf numFmtId="41" fontId="9" fillId="0" borderId="14" xfId="1" applyFont="1" applyBorder="1" applyAlignment="1">
      <alignment horizontal="center" vertical="center" wrapText="1"/>
    </xf>
    <xf numFmtId="176" fontId="7" fillId="4" borderId="10" xfId="1" applyNumberFormat="1" applyFont="1" applyFill="1" applyBorder="1" applyAlignment="1">
      <alignment horizontal="center" vertical="center" wrapText="1"/>
    </xf>
    <xf numFmtId="41" fontId="9" fillId="0" borderId="8" xfId="1" applyFont="1" applyFill="1" applyBorder="1" applyAlignment="1">
      <alignment horizontal="center" vertical="center" wrapText="1"/>
    </xf>
    <xf numFmtId="176" fontId="9" fillId="0" borderId="10" xfId="1" applyNumberFormat="1" applyFont="1" applyFill="1" applyBorder="1" applyAlignment="1">
      <alignment horizontal="center" vertical="center" wrapText="1"/>
    </xf>
    <xf numFmtId="41" fontId="9" fillId="0" borderId="14" xfId="1" applyFont="1" applyFill="1" applyBorder="1" applyAlignment="1">
      <alignment horizontal="center" vertical="center" wrapText="1"/>
    </xf>
    <xf numFmtId="176" fontId="9" fillId="0" borderId="10" xfId="1" applyNumberFormat="1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41" fontId="17" fillId="0" borderId="0" xfId="1" applyFont="1" applyFill="1">
      <alignment vertical="center"/>
    </xf>
    <xf numFmtId="0" fontId="17" fillId="0" borderId="0" xfId="0" applyFont="1" applyFill="1">
      <alignment vertical="center"/>
    </xf>
    <xf numFmtId="0" fontId="17" fillId="0" borderId="0" xfId="0" applyFont="1" applyFill="1" applyBorder="1">
      <alignment vertical="center"/>
    </xf>
    <xf numFmtId="0" fontId="18" fillId="0" borderId="1" xfId="0" applyFont="1" applyFill="1" applyBorder="1" applyAlignment="1">
      <alignment horizontal="left"/>
    </xf>
    <xf numFmtId="0" fontId="18" fillId="0" borderId="1" xfId="0" applyFont="1" applyFill="1" applyBorder="1" applyAlignment="1"/>
    <xf numFmtId="0" fontId="18" fillId="0" borderId="1" xfId="0" applyFont="1" applyFill="1" applyBorder="1" applyAlignment="1">
      <alignment horizontal="right"/>
    </xf>
    <xf numFmtId="0" fontId="12" fillId="0" borderId="0" xfId="0" applyFont="1" applyFill="1">
      <alignment vertical="center"/>
    </xf>
    <xf numFmtId="0" fontId="12" fillId="0" borderId="0" xfId="0" applyFont="1" applyFill="1" applyBorder="1">
      <alignment vertical="center"/>
    </xf>
    <xf numFmtId="41" fontId="12" fillId="0" borderId="17" xfId="1" applyFont="1" applyFill="1" applyBorder="1" applyAlignment="1">
      <alignment horizontal="center" vertical="center" wrapText="1"/>
    </xf>
    <xf numFmtId="41" fontId="12" fillId="0" borderId="7" xfId="1" applyFont="1" applyFill="1" applyBorder="1" applyAlignment="1">
      <alignment horizontal="center" vertical="center" wrapText="1"/>
    </xf>
    <xf numFmtId="41" fontId="12" fillId="0" borderId="8" xfId="1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41" fontId="12" fillId="2" borderId="18" xfId="1" applyFont="1" applyFill="1" applyBorder="1" applyAlignment="1">
      <alignment horizontal="center" vertical="center" wrapText="1"/>
    </xf>
    <xf numFmtId="41" fontId="12" fillId="2" borderId="7" xfId="1" applyFont="1" applyFill="1" applyBorder="1" applyAlignment="1">
      <alignment horizontal="center" vertical="center" wrapText="1"/>
    </xf>
    <xf numFmtId="41" fontId="12" fillId="3" borderId="7" xfId="1" applyFont="1" applyFill="1" applyBorder="1" applyAlignment="1">
      <alignment horizontal="center" vertical="center" wrapText="1"/>
    </xf>
    <xf numFmtId="41" fontId="12" fillId="3" borderId="8" xfId="1" applyFont="1" applyFill="1" applyBorder="1" applyAlignment="1">
      <alignment horizontal="center" vertical="center" wrapText="1"/>
    </xf>
    <xf numFmtId="176" fontId="12" fillId="4" borderId="10" xfId="1" applyNumberFormat="1" applyFont="1" applyFill="1" applyBorder="1" applyAlignment="1">
      <alignment horizontal="right" vertical="center" wrapText="1"/>
    </xf>
    <xf numFmtId="177" fontId="12" fillId="0" borderId="0" xfId="0" applyNumberFormat="1" applyFont="1" applyFill="1">
      <alignment vertical="center"/>
    </xf>
    <xf numFmtId="178" fontId="12" fillId="0" borderId="0" xfId="0" applyNumberFormat="1" applyFont="1" applyFill="1" applyBorder="1">
      <alignment vertical="center"/>
    </xf>
    <xf numFmtId="0" fontId="17" fillId="0" borderId="34" xfId="0" applyFont="1" applyFill="1" applyBorder="1" applyAlignment="1">
      <alignment horizontal="center" vertical="center" wrapText="1"/>
    </xf>
    <xf numFmtId="41" fontId="17" fillId="0" borderId="7" xfId="1" applyFont="1" applyFill="1" applyBorder="1" applyAlignment="1">
      <alignment horizontal="center" vertical="center" wrapText="1"/>
    </xf>
    <xf numFmtId="41" fontId="17" fillId="0" borderId="8" xfId="1" applyFont="1" applyFill="1" applyBorder="1" applyAlignment="1">
      <alignment horizontal="center" vertical="center" wrapText="1"/>
    </xf>
    <xf numFmtId="176" fontId="17" fillId="0" borderId="10" xfId="1" applyNumberFormat="1" applyFont="1" applyFill="1" applyBorder="1" applyAlignment="1">
      <alignment horizontal="right" vertical="center" wrapText="1"/>
    </xf>
    <xf numFmtId="177" fontId="17" fillId="0" borderId="0" xfId="0" applyNumberFormat="1" applyFont="1" applyFill="1">
      <alignment vertical="center"/>
    </xf>
    <xf numFmtId="41" fontId="17" fillId="0" borderId="13" xfId="1" applyFont="1" applyFill="1" applyBorder="1" applyAlignment="1">
      <alignment horizontal="center" vertical="center" wrapText="1"/>
    </xf>
    <xf numFmtId="41" fontId="17" fillId="0" borderId="14" xfId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/>
    </xf>
    <xf numFmtId="41" fontId="7" fillId="0" borderId="8" xfId="1" applyFont="1" applyFill="1" applyBorder="1" applyAlignment="1">
      <alignment horizontal="center" vertical="center" wrapText="1"/>
    </xf>
    <xf numFmtId="180" fontId="2" fillId="0" borderId="0" xfId="0" applyNumberFormat="1" applyFont="1">
      <alignment vertical="center"/>
    </xf>
    <xf numFmtId="0" fontId="15" fillId="4" borderId="2" xfId="0" applyFont="1" applyFill="1" applyBorder="1" applyAlignment="1">
      <alignment horizontal="center" vertical="center"/>
    </xf>
    <xf numFmtId="41" fontId="15" fillId="4" borderId="3" xfId="1" applyFont="1" applyFill="1" applyBorder="1" applyAlignment="1">
      <alignment horizontal="right" vertical="center" wrapText="1" indent="1"/>
    </xf>
    <xf numFmtId="176" fontId="15" fillId="4" borderId="3" xfId="1" applyNumberFormat="1" applyFont="1" applyFill="1" applyBorder="1" applyAlignment="1">
      <alignment horizontal="right" vertical="center" wrapText="1" indent="2"/>
    </xf>
    <xf numFmtId="176" fontId="15" fillId="4" borderId="4" xfId="1" applyNumberFormat="1" applyFont="1" applyFill="1" applyBorder="1" applyAlignment="1">
      <alignment horizontal="right" vertical="center" wrapText="1" indent="2"/>
    </xf>
    <xf numFmtId="41" fontId="6" fillId="0" borderId="1" xfId="0" applyNumberFormat="1" applyFont="1" applyFill="1" applyBorder="1" applyAlignment="1">
      <alignment vertical="center"/>
    </xf>
    <xf numFmtId="181" fontId="6" fillId="0" borderId="1" xfId="0" applyNumberFormat="1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1" fontId="5" fillId="0" borderId="8" xfId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/>
    </xf>
    <xf numFmtId="0" fontId="5" fillId="0" borderId="29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wrapText="1"/>
    </xf>
    <xf numFmtId="41" fontId="5" fillId="0" borderId="24" xfId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1" fontId="5" fillId="0" borderId="7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1" fontId="5" fillId="0" borderId="8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41" fontId="12" fillId="0" borderId="3" xfId="1" applyFont="1" applyFill="1" applyBorder="1" applyAlignment="1">
      <alignment horizontal="center" vertical="center" wrapText="1"/>
    </xf>
    <xf numFmtId="41" fontId="12" fillId="0" borderId="4" xfId="1" applyFont="1" applyFill="1" applyBorder="1" applyAlignment="1">
      <alignment horizontal="center" vertical="center" wrapText="1"/>
    </xf>
    <xf numFmtId="41" fontId="12" fillId="0" borderId="16" xfId="1" applyFont="1" applyFill="1" applyBorder="1" applyAlignment="1">
      <alignment horizontal="center" vertical="center" wrapText="1"/>
    </xf>
    <xf numFmtId="0" fontId="19" fillId="0" borderId="9" xfId="0" applyFont="1" applyBorder="1">
      <alignment vertical="center"/>
    </xf>
    <xf numFmtId="0" fontId="16" fillId="0" borderId="0" xfId="0" applyFont="1" applyFill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41" fontId="5" fillId="0" borderId="16" xfId="1" applyFont="1" applyFill="1" applyBorder="1" applyAlignment="1">
      <alignment horizontal="center" vertical="center" wrapText="1"/>
    </xf>
    <xf numFmtId="41" fontId="5" fillId="0" borderId="9" xfId="1" applyFont="1" applyFill="1" applyBorder="1" applyAlignment="1">
      <alignment horizontal="center" vertical="center" wrapText="1"/>
    </xf>
    <xf numFmtId="0" fontId="11" fillId="0" borderId="9" xfId="0" applyFont="1" applyBorder="1">
      <alignment vertical="center"/>
    </xf>
    <xf numFmtId="41" fontId="5" fillId="0" borderId="20" xfId="1" applyFont="1" applyFill="1" applyBorder="1" applyAlignment="1">
      <alignment horizontal="center" vertical="center" wrapText="1"/>
    </xf>
    <xf numFmtId="41" fontId="5" fillId="0" borderId="26" xfId="1" applyFont="1" applyFill="1" applyBorder="1" applyAlignment="1">
      <alignment horizontal="center" vertical="center" wrapText="1"/>
    </xf>
    <xf numFmtId="41" fontId="12" fillId="0" borderId="21" xfId="1" applyFont="1" applyFill="1" applyBorder="1" applyAlignment="1">
      <alignment horizontal="center" vertical="center" wrapText="1"/>
    </xf>
    <xf numFmtId="41" fontId="12" fillId="0" borderId="22" xfId="1" applyFont="1" applyFill="1" applyBorder="1" applyAlignment="1">
      <alignment horizontal="center" vertical="center" wrapText="1"/>
    </xf>
    <xf numFmtId="41" fontId="12" fillId="0" borderId="23" xfId="1" applyFont="1" applyFill="1" applyBorder="1" applyAlignment="1">
      <alignment horizontal="center" vertical="center" wrapText="1"/>
    </xf>
    <xf numFmtId="41" fontId="12" fillId="0" borderId="27" xfId="1" applyFont="1" applyFill="1" applyBorder="1" applyAlignment="1">
      <alignment horizontal="center" vertical="center" wrapText="1"/>
    </xf>
    <xf numFmtId="41" fontId="12" fillId="0" borderId="25" xfId="1" applyFont="1" applyFill="1" applyBorder="1" applyAlignment="1">
      <alignment horizontal="center" vertical="center" wrapText="1"/>
    </xf>
    <xf numFmtId="41" fontId="12" fillId="0" borderId="28" xfId="1" applyFont="1" applyFill="1" applyBorder="1" applyAlignment="1">
      <alignment horizontal="center" vertical="center" wrapText="1"/>
    </xf>
    <xf numFmtId="41" fontId="6" fillId="0" borderId="3" xfId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41" fontId="5" fillId="0" borderId="35" xfId="1" applyFont="1" applyFill="1" applyBorder="1" applyAlignment="1">
      <alignment horizontal="center" vertical="center" wrapText="1"/>
    </xf>
    <xf numFmtId="41" fontId="5" fillId="0" borderId="38" xfId="1" applyFont="1" applyFill="1" applyBorder="1" applyAlignment="1">
      <alignment horizontal="center" vertical="center" wrapText="1"/>
    </xf>
    <xf numFmtId="41" fontId="5" fillId="0" borderId="39" xfId="1" applyFont="1" applyFill="1" applyBorder="1" applyAlignment="1">
      <alignment horizontal="center" vertical="center" wrapText="1"/>
    </xf>
    <xf numFmtId="0" fontId="20" fillId="5" borderId="34" xfId="0" applyFont="1" applyFill="1" applyBorder="1" applyAlignment="1">
      <alignment horizontal="center" vertical="center" wrapText="1"/>
    </xf>
    <xf numFmtId="41" fontId="20" fillId="5" borderId="7" xfId="1" applyFont="1" applyFill="1" applyBorder="1" applyAlignment="1">
      <alignment horizontal="right" vertical="center" wrapText="1" indent="1"/>
    </xf>
    <xf numFmtId="176" fontId="20" fillId="5" borderId="7" xfId="1" applyNumberFormat="1" applyFont="1" applyFill="1" applyBorder="1" applyAlignment="1">
      <alignment horizontal="right" vertical="center" wrapText="1" indent="2"/>
    </xf>
    <xf numFmtId="176" fontId="20" fillId="5" borderId="8" xfId="1" applyNumberFormat="1" applyFont="1" applyFill="1" applyBorder="1" applyAlignment="1">
      <alignment horizontal="right" vertical="center" wrapText="1" indent="2"/>
    </xf>
    <xf numFmtId="0" fontId="8" fillId="0" borderId="40" xfId="0" applyFont="1" applyFill="1" applyBorder="1" applyAlignment="1">
      <alignment horizontal="center" vertical="center" wrapText="1"/>
    </xf>
    <xf numFmtId="41" fontId="4" fillId="0" borderId="13" xfId="1" applyFont="1" applyFill="1" applyBorder="1" applyAlignment="1">
      <alignment horizontal="center" vertical="center"/>
    </xf>
    <xf numFmtId="41" fontId="20" fillId="5" borderId="7" xfId="1" applyFont="1" applyFill="1" applyBorder="1" applyAlignment="1">
      <alignment horizontal="center" vertical="center" wrapText="1"/>
    </xf>
    <xf numFmtId="41" fontId="20" fillId="5" borderId="7" xfId="1" applyFont="1" applyFill="1" applyBorder="1" applyAlignment="1">
      <alignment horizontal="center" vertical="center"/>
    </xf>
    <xf numFmtId="41" fontId="20" fillId="5" borderId="8" xfId="1" applyFont="1" applyFill="1" applyBorder="1" applyAlignment="1">
      <alignment horizontal="center" vertical="center" wrapText="1"/>
    </xf>
    <xf numFmtId="176" fontId="20" fillId="5" borderId="10" xfId="1" applyNumberFormat="1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1" fontId="20" fillId="5" borderId="36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2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50B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E20" sqref="E20"/>
    </sheetView>
  </sheetViews>
  <sheetFormatPr defaultRowHeight="12" x14ac:dyDescent="0.15"/>
  <cols>
    <col min="1" max="1" width="13.44140625" style="61" customWidth="1"/>
    <col min="2" max="2" width="13.44140625" style="30" customWidth="1"/>
    <col min="3" max="3" width="13.44140625" style="24" customWidth="1"/>
    <col min="4" max="4" width="14.77734375" style="24" bestFit="1" customWidth="1"/>
    <col min="5" max="6" width="13.44140625" style="24" customWidth="1"/>
    <col min="7" max="7" width="1.77734375" style="24" customWidth="1"/>
    <col min="8" max="9" width="8.88671875" style="24"/>
    <col min="10" max="10" width="17" style="24" bestFit="1" customWidth="1"/>
    <col min="11" max="11" width="9.44140625" style="24" bestFit="1" customWidth="1"/>
    <col min="12" max="256" width="8.88671875" style="24"/>
    <col min="257" max="262" width="13.44140625" style="24" customWidth="1"/>
    <col min="263" max="263" width="1.77734375" style="24" customWidth="1"/>
    <col min="264" max="512" width="8.88671875" style="24"/>
    <col min="513" max="518" width="13.44140625" style="24" customWidth="1"/>
    <col min="519" max="519" width="1.77734375" style="24" customWidth="1"/>
    <col min="520" max="768" width="8.88671875" style="24"/>
    <col min="769" max="774" width="13.44140625" style="24" customWidth="1"/>
    <col min="775" max="775" width="1.77734375" style="24" customWidth="1"/>
    <col min="776" max="1024" width="8.88671875" style="24"/>
    <col min="1025" max="1030" width="13.44140625" style="24" customWidth="1"/>
    <col min="1031" max="1031" width="1.77734375" style="24" customWidth="1"/>
    <col min="1032" max="1280" width="8.88671875" style="24"/>
    <col min="1281" max="1286" width="13.44140625" style="24" customWidth="1"/>
    <col min="1287" max="1287" width="1.77734375" style="24" customWidth="1"/>
    <col min="1288" max="1536" width="8.88671875" style="24"/>
    <col min="1537" max="1542" width="13.44140625" style="24" customWidth="1"/>
    <col min="1543" max="1543" width="1.77734375" style="24" customWidth="1"/>
    <col min="1544" max="1792" width="8.88671875" style="24"/>
    <col min="1793" max="1798" width="13.44140625" style="24" customWidth="1"/>
    <col min="1799" max="1799" width="1.77734375" style="24" customWidth="1"/>
    <col min="1800" max="2048" width="8.88671875" style="24"/>
    <col min="2049" max="2054" width="13.44140625" style="24" customWidth="1"/>
    <col min="2055" max="2055" width="1.77734375" style="24" customWidth="1"/>
    <col min="2056" max="2304" width="8.88671875" style="24"/>
    <col min="2305" max="2310" width="13.44140625" style="24" customWidth="1"/>
    <col min="2311" max="2311" width="1.77734375" style="24" customWidth="1"/>
    <col min="2312" max="2560" width="8.88671875" style="24"/>
    <col min="2561" max="2566" width="13.44140625" style="24" customWidth="1"/>
    <col min="2567" max="2567" width="1.77734375" style="24" customWidth="1"/>
    <col min="2568" max="2816" width="8.88671875" style="24"/>
    <col min="2817" max="2822" width="13.44140625" style="24" customWidth="1"/>
    <col min="2823" max="2823" width="1.77734375" style="24" customWidth="1"/>
    <col min="2824" max="3072" width="8.88671875" style="24"/>
    <col min="3073" max="3078" width="13.44140625" style="24" customWidth="1"/>
    <col min="3079" max="3079" width="1.77734375" style="24" customWidth="1"/>
    <col min="3080" max="3328" width="8.88671875" style="24"/>
    <col min="3329" max="3334" width="13.44140625" style="24" customWidth="1"/>
    <col min="3335" max="3335" width="1.77734375" style="24" customWidth="1"/>
    <col min="3336" max="3584" width="8.88671875" style="24"/>
    <col min="3585" max="3590" width="13.44140625" style="24" customWidth="1"/>
    <col min="3591" max="3591" width="1.77734375" style="24" customWidth="1"/>
    <col min="3592" max="3840" width="8.88671875" style="24"/>
    <col min="3841" max="3846" width="13.44140625" style="24" customWidth="1"/>
    <col min="3847" max="3847" width="1.77734375" style="24" customWidth="1"/>
    <col min="3848" max="4096" width="8.88671875" style="24"/>
    <col min="4097" max="4102" width="13.44140625" style="24" customWidth="1"/>
    <col min="4103" max="4103" width="1.77734375" style="24" customWidth="1"/>
    <col min="4104" max="4352" width="8.88671875" style="24"/>
    <col min="4353" max="4358" width="13.44140625" style="24" customWidth="1"/>
    <col min="4359" max="4359" width="1.77734375" style="24" customWidth="1"/>
    <col min="4360" max="4608" width="8.88671875" style="24"/>
    <col min="4609" max="4614" width="13.44140625" style="24" customWidth="1"/>
    <col min="4615" max="4615" width="1.77734375" style="24" customWidth="1"/>
    <col min="4616" max="4864" width="8.88671875" style="24"/>
    <col min="4865" max="4870" width="13.44140625" style="24" customWidth="1"/>
    <col min="4871" max="4871" width="1.77734375" style="24" customWidth="1"/>
    <col min="4872" max="5120" width="8.88671875" style="24"/>
    <col min="5121" max="5126" width="13.44140625" style="24" customWidth="1"/>
    <col min="5127" max="5127" width="1.77734375" style="24" customWidth="1"/>
    <col min="5128" max="5376" width="8.88671875" style="24"/>
    <col min="5377" max="5382" width="13.44140625" style="24" customWidth="1"/>
    <col min="5383" max="5383" width="1.77734375" style="24" customWidth="1"/>
    <col min="5384" max="5632" width="8.88671875" style="24"/>
    <col min="5633" max="5638" width="13.44140625" style="24" customWidth="1"/>
    <col min="5639" max="5639" width="1.77734375" style="24" customWidth="1"/>
    <col min="5640" max="5888" width="8.88671875" style="24"/>
    <col min="5889" max="5894" width="13.44140625" style="24" customWidth="1"/>
    <col min="5895" max="5895" width="1.77734375" style="24" customWidth="1"/>
    <col min="5896" max="6144" width="8.88671875" style="24"/>
    <col min="6145" max="6150" width="13.44140625" style="24" customWidth="1"/>
    <col min="6151" max="6151" width="1.77734375" style="24" customWidth="1"/>
    <col min="6152" max="6400" width="8.88671875" style="24"/>
    <col min="6401" max="6406" width="13.44140625" style="24" customWidth="1"/>
    <col min="6407" max="6407" width="1.77734375" style="24" customWidth="1"/>
    <col min="6408" max="6656" width="8.88671875" style="24"/>
    <col min="6657" max="6662" width="13.44140625" style="24" customWidth="1"/>
    <col min="6663" max="6663" width="1.77734375" style="24" customWidth="1"/>
    <col min="6664" max="6912" width="8.88671875" style="24"/>
    <col min="6913" max="6918" width="13.44140625" style="24" customWidth="1"/>
    <col min="6919" max="6919" width="1.77734375" style="24" customWidth="1"/>
    <col min="6920" max="7168" width="8.88671875" style="24"/>
    <col min="7169" max="7174" width="13.44140625" style="24" customWidth="1"/>
    <col min="7175" max="7175" width="1.77734375" style="24" customWidth="1"/>
    <col min="7176" max="7424" width="8.88671875" style="24"/>
    <col min="7425" max="7430" width="13.44140625" style="24" customWidth="1"/>
    <col min="7431" max="7431" width="1.77734375" style="24" customWidth="1"/>
    <col min="7432" max="7680" width="8.88671875" style="24"/>
    <col min="7681" max="7686" width="13.44140625" style="24" customWidth="1"/>
    <col min="7687" max="7687" width="1.77734375" style="24" customWidth="1"/>
    <col min="7688" max="7936" width="8.88671875" style="24"/>
    <col min="7937" max="7942" width="13.44140625" style="24" customWidth="1"/>
    <col min="7943" max="7943" width="1.77734375" style="24" customWidth="1"/>
    <col min="7944" max="8192" width="8.88671875" style="24"/>
    <col min="8193" max="8198" width="13.44140625" style="24" customWidth="1"/>
    <col min="8199" max="8199" width="1.77734375" style="24" customWidth="1"/>
    <col min="8200" max="8448" width="8.88671875" style="24"/>
    <col min="8449" max="8454" width="13.44140625" style="24" customWidth="1"/>
    <col min="8455" max="8455" width="1.77734375" style="24" customWidth="1"/>
    <col min="8456" max="8704" width="8.88671875" style="24"/>
    <col min="8705" max="8710" width="13.44140625" style="24" customWidth="1"/>
    <col min="8711" max="8711" width="1.77734375" style="24" customWidth="1"/>
    <col min="8712" max="8960" width="8.88671875" style="24"/>
    <col min="8961" max="8966" width="13.44140625" style="24" customWidth="1"/>
    <col min="8967" max="8967" width="1.77734375" style="24" customWidth="1"/>
    <col min="8968" max="9216" width="8.88671875" style="24"/>
    <col min="9217" max="9222" width="13.44140625" style="24" customWidth="1"/>
    <col min="9223" max="9223" width="1.77734375" style="24" customWidth="1"/>
    <col min="9224" max="9472" width="8.88671875" style="24"/>
    <col min="9473" max="9478" width="13.44140625" style="24" customWidth="1"/>
    <col min="9479" max="9479" width="1.77734375" style="24" customWidth="1"/>
    <col min="9480" max="9728" width="8.88671875" style="24"/>
    <col min="9729" max="9734" width="13.44140625" style="24" customWidth="1"/>
    <col min="9735" max="9735" width="1.77734375" style="24" customWidth="1"/>
    <col min="9736" max="9984" width="8.88671875" style="24"/>
    <col min="9985" max="9990" width="13.44140625" style="24" customWidth="1"/>
    <col min="9991" max="9991" width="1.77734375" style="24" customWidth="1"/>
    <col min="9992" max="10240" width="8.88671875" style="24"/>
    <col min="10241" max="10246" width="13.44140625" style="24" customWidth="1"/>
    <col min="10247" max="10247" width="1.77734375" style="24" customWidth="1"/>
    <col min="10248" max="10496" width="8.88671875" style="24"/>
    <col min="10497" max="10502" width="13.44140625" style="24" customWidth="1"/>
    <col min="10503" max="10503" width="1.77734375" style="24" customWidth="1"/>
    <col min="10504" max="10752" width="8.88671875" style="24"/>
    <col min="10753" max="10758" width="13.44140625" style="24" customWidth="1"/>
    <col min="10759" max="10759" width="1.77734375" style="24" customWidth="1"/>
    <col min="10760" max="11008" width="8.88671875" style="24"/>
    <col min="11009" max="11014" width="13.44140625" style="24" customWidth="1"/>
    <col min="11015" max="11015" width="1.77734375" style="24" customWidth="1"/>
    <col min="11016" max="11264" width="8.88671875" style="24"/>
    <col min="11265" max="11270" width="13.44140625" style="24" customWidth="1"/>
    <col min="11271" max="11271" width="1.77734375" style="24" customWidth="1"/>
    <col min="11272" max="11520" width="8.88671875" style="24"/>
    <col min="11521" max="11526" width="13.44140625" style="24" customWidth="1"/>
    <col min="11527" max="11527" width="1.77734375" style="24" customWidth="1"/>
    <col min="11528" max="11776" width="8.88671875" style="24"/>
    <col min="11777" max="11782" width="13.44140625" style="24" customWidth="1"/>
    <col min="11783" max="11783" width="1.77734375" style="24" customWidth="1"/>
    <col min="11784" max="12032" width="8.88671875" style="24"/>
    <col min="12033" max="12038" width="13.44140625" style="24" customWidth="1"/>
    <col min="12039" max="12039" width="1.77734375" style="24" customWidth="1"/>
    <col min="12040" max="12288" width="8.88671875" style="24"/>
    <col min="12289" max="12294" width="13.44140625" style="24" customWidth="1"/>
    <col min="12295" max="12295" width="1.77734375" style="24" customWidth="1"/>
    <col min="12296" max="12544" width="8.88671875" style="24"/>
    <col min="12545" max="12550" width="13.44140625" style="24" customWidth="1"/>
    <col min="12551" max="12551" width="1.77734375" style="24" customWidth="1"/>
    <col min="12552" max="12800" width="8.88671875" style="24"/>
    <col min="12801" max="12806" width="13.44140625" style="24" customWidth="1"/>
    <col min="12807" max="12807" width="1.77734375" style="24" customWidth="1"/>
    <col min="12808" max="13056" width="8.88671875" style="24"/>
    <col min="13057" max="13062" width="13.44140625" style="24" customWidth="1"/>
    <col min="13063" max="13063" width="1.77734375" style="24" customWidth="1"/>
    <col min="13064" max="13312" width="8.88671875" style="24"/>
    <col min="13313" max="13318" width="13.44140625" style="24" customWidth="1"/>
    <col min="13319" max="13319" width="1.77734375" style="24" customWidth="1"/>
    <col min="13320" max="13568" width="8.88671875" style="24"/>
    <col min="13569" max="13574" width="13.44140625" style="24" customWidth="1"/>
    <col min="13575" max="13575" width="1.77734375" style="24" customWidth="1"/>
    <col min="13576" max="13824" width="8.88671875" style="24"/>
    <col min="13825" max="13830" width="13.44140625" style="24" customWidth="1"/>
    <col min="13831" max="13831" width="1.77734375" style="24" customWidth="1"/>
    <col min="13832" max="14080" width="8.88671875" style="24"/>
    <col min="14081" max="14086" width="13.44140625" style="24" customWidth="1"/>
    <col min="14087" max="14087" width="1.77734375" style="24" customWidth="1"/>
    <col min="14088" max="14336" width="8.88671875" style="24"/>
    <col min="14337" max="14342" width="13.44140625" style="24" customWidth="1"/>
    <col min="14343" max="14343" width="1.77734375" style="24" customWidth="1"/>
    <col min="14344" max="14592" width="8.88671875" style="24"/>
    <col min="14593" max="14598" width="13.44140625" style="24" customWidth="1"/>
    <col min="14599" max="14599" width="1.77734375" style="24" customWidth="1"/>
    <col min="14600" max="14848" width="8.88671875" style="24"/>
    <col min="14849" max="14854" width="13.44140625" style="24" customWidth="1"/>
    <col min="14855" max="14855" width="1.77734375" style="24" customWidth="1"/>
    <col min="14856" max="15104" width="8.88671875" style="24"/>
    <col min="15105" max="15110" width="13.44140625" style="24" customWidth="1"/>
    <col min="15111" max="15111" width="1.77734375" style="24" customWidth="1"/>
    <col min="15112" max="15360" width="8.88671875" style="24"/>
    <col min="15361" max="15366" width="13.44140625" style="24" customWidth="1"/>
    <col min="15367" max="15367" width="1.77734375" style="24" customWidth="1"/>
    <col min="15368" max="15616" width="8.88671875" style="24"/>
    <col min="15617" max="15622" width="13.44140625" style="24" customWidth="1"/>
    <col min="15623" max="15623" width="1.77734375" style="24" customWidth="1"/>
    <col min="15624" max="15872" width="8.88671875" style="24"/>
    <col min="15873" max="15878" width="13.44140625" style="24" customWidth="1"/>
    <col min="15879" max="15879" width="1.77734375" style="24" customWidth="1"/>
    <col min="15880" max="16128" width="8.88671875" style="24"/>
    <col min="16129" max="16134" width="13.44140625" style="24" customWidth="1"/>
    <col min="16135" max="16135" width="1.77734375" style="24" customWidth="1"/>
    <col min="16136" max="16384" width="8.88671875" style="24"/>
  </cols>
  <sheetData>
    <row r="1" spans="1:12" ht="39" customHeight="1" x14ac:dyDescent="0.15">
      <c r="A1" s="106" t="s">
        <v>83</v>
      </c>
      <c r="B1" s="106"/>
      <c r="C1" s="106"/>
      <c r="D1" s="106"/>
      <c r="E1" s="106"/>
      <c r="F1" s="106"/>
    </row>
    <row r="3" spans="1:12" ht="20.25" customHeight="1" x14ac:dyDescent="0.2">
      <c r="A3" s="113" t="s">
        <v>39</v>
      </c>
      <c r="B3" s="113"/>
      <c r="C3" s="113"/>
      <c r="D3" s="1"/>
      <c r="E3" s="1"/>
      <c r="F3" s="1"/>
    </row>
    <row r="4" spans="1:12" ht="15" customHeight="1" x14ac:dyDescent="0.15">
      <c r="A4" s="107" t="s">
        <v>7</v>
      </c>
      <c r="B4" s="109" t="s">
        <v>57</v>
      </c>
      <c r="C4" s="109" t="s">
        <v>40</v>
      </c>
      <c r="D4" s="109" t="s">
        <v>41</v>
      </c>
      <c r="E4" s="109" t="s">
        <v>42</v>
      </c>
      <c r="F4" s="111" t="s">
        <v>43</v>
      </c>
    </row>
    <row r="5" spans="1:12" s="25" customFormat="1" ht="15" customHeight="1" x14ac:dyDescent="0.15">
      <c r="A5" s="108"/>
      <c r="B5" s="110"/>
      <c r="C5" s="110"/>
      <c r="D5" s="110"/>
      <c r="E5" s="110"/>
      <c r="F5" s="112"/>
      <c r="J5" s="24"/>
      <c r="K5" s="24"/>
      <c r="L5" s="24"/>
    </row>
    <row r="6" spans="1:12" ht="21.75" customHeight="1" x14ac:dyDescent="0.15">
      <c r="A6" s="95" t="s">
        <v>11</v>
      </c>
      <c r="B6" s="96">
        <f>SUM(B7:B7)</f>
        <v>106522.59291000001</v>
      </c>
      <c r="C6" s="96">
        <f>SUM(C7:C7)</f>
        <v>39373</v>
      </c>
      <c r="D6" s="96">
        <f>SUM(D7:D7)</f>
        <v>5705792</v>
      </c>
      <c r="E6" s="97">
        <f>C6*100/B6</f>
        <v>36.96211190922277</v>
      </c>
      <c r="F6" s="98">
        <f>D6/C6</f>
        <v>144.91636400579077</v>
      </c>
      <c r="H6" s="26"/>
      <c r="I6" s="26"/>
    </row>
    <row r="7" spans="1:12" ht="21.75" customHeight="1" x14ac:dyDescent="0.15">
      <c r="A7" s="60" t="s">
        <v>44</v>
      </c>
      <c r="B7" s="38">
        <v>106522.59291000001</v>
      </c>
      <c r="C7" s="27">
        <v>39373</v>
      </c>
      <c r="D7" s="27">
        <v>5705792</v>
      </c>
      <c r="E7" s="28">
        <f t="shared" ref="E7" si="0">C7*100/B7</f>
        <v>36.96211190922277</v>
      </c>
      <c r="F7" s="29">
        <f t="shared" ref="F7" si="1">D7/C7</f>
        <v>144.91636400579077</v>
      </c>
      <c r="H7" s="26"/>
      <c r="I7" s="26"/>
      <c r="J7" s="94"/>
      <c r="K7" s="94"/>
    </row>
  </sheetData>
  <mergeCells count="8">
    <mergeCell ref="A1:F1"/>
    <mergeCell ref="A4:A5"/>
    <mergeCell ref="B4:B5"/>
    <mergeCell ref="C4:C5"/>
    <mergeCell ref="D4:D5"/>
    <mergeCell ref="E4:E5"/>
    <mergeCell ref="F4:F5"/>
    <mergeCell ref="A3:C3"/>
  </mergeCells>
  <phoneticPr fontId="3" type="noConversion"/>
  <conditionalFormatting sqref="A3">
    <cfRule type="cellIs" dxfId="16" priority="1" operator="lessThan">
      <formula>0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pane ySplit="3" topLeftCell="A4" activePane="bottomLeft" state="frozen"/>
      <selection activeCell="E31" sqref="E31"/>
      <selection pane="bottomLeft" activeCell="F27" sqref="F27"/>
    </sheetView>
  </sheetViews>
  <sheetFormatPr defaultRowHeight="13.5" x14ac:dyDescent="0.15"/>
  <cols>
    <col min="1" max="1" width="13.21875" style="39" customWidth="1"/>
    <col min="2" max="2" width="13.21875" style="13" customWidth="1"/>
    <col min="3" max="3" width="13.21875" style="4" customWidth="1"/>
    <col min="4" max="4" width="15.6640625" style="4" bestFit="1" customWidth="1"/>
    <col min="5" max="5" width="13.6640625" style="39" bestFit="1" customWidth="1"/>
    <col min="6" max="6" width="12.109375" style="39" customWidth="1"/>
    <col min="7" max="7" width="8.88671875" style="3"/>
    <col min="8" max="8" width="13.44140625" customWidth="1"/>
    <col min="9" max="255" width="8.88671875" style="4"/>
    <col min="256" max="258" width="13.21875" style="4" customWidth="1"/>
    <col min="259" max="259" width="15.6640625" style="4" bestFit="1" customWidth="1"/>
    <col min="260" max="261" width="12.109375" style="4" customWidth="1"/>
    <col min="262" max="511" width="8.88671875" style="4"/>
    <col min="512" max="514" width="13.21875" style="4" customWidth="1"/>
    <col min="515" max="515" width="15.6640625" style="4" bestFit="1" customWidth="1"/>
    <col min="516" max="517" width="12.109375" style="4" customWidth="1"/>
    <col min="518" max="767" width="8.88671875" style="4"/>
    <col min="768" max="770" width="13.21875" style="4" customWidth="1"/>
    <col min="771" max="771" width="15.6640625" style="4" bestFit="1" customWidth="1"/>
    <col min="772" max="773" width="12.109375" style="4" customWidth="1"/>
    <col min="774" max="1023" width="8.88671875" style="4"/>
    <col min="1024" max="1026" width="13.21875" style="4" customWidth="1"/>
    <col min="1027" max="1027" width="15.6640625" style="4" bestFit="1" customWidth="1"/>
    <col min="1028" max="1029" width="12.109375" style="4" customWidth="1"/>
    <col min="1030" max="1279" width="8.88671875" style="4"/>
    <col min="1280" max="1282" width="13.21875" style="4" customWidth="1"/>
    <col min="1283" max="1283" width="15.6640625" style="4" bestFit="1" customWidth="1"/>
    <col min="1284" max="1285" width="12.109375" style="4" customWidth="1"/>
    <col min="1286" max="1535" width="8.88671875" style="4"/>
    <col min="1536" max="1538" width="13.21875" style="4" customWidth="1"/>
    <col min="1539" max="1539" width="15.6640625" style="4" bestFit="1" customWidth="1"/>
    <col min="1540" max="1541" width="12.109375" style="4" customWidth="1"/>
    <col min="1542" max="1791" width="8.88671875" style="4"/>
    <col min="1792" max="1794" width="13.21875" style="4" customWidth="1"/>
    <col min="1795" max="1795" width="15.6640625" style="4" bestFit="1" customWidth="1"/>
    <col min="1796" max="1797" width="12.109375" style="4" customWidth="1"/>
    <col min="1798" max="2047" width="8.88671875" style="4"/>
    <col min="2048" max="2050" width="13.21875" style="4" customWidth="1"/>
    <col min="2051" max="2051" width="15.6640625" style="4" bestFit="1" customWidth="1"/>
    <col min="2052" max="2053" width="12.109375" style="4" customWidth="1"/>
    <col min="2054" max="2303" width="8.88671875" style="4"/>
    <col min="2304" max="2306" width="13.21875" style="4" customWidth="1"/>
    <col min="2307" max="2307" width="15.6640625" style="4" bestFit="1" customWidth="1"/>
    <col min="2308" max="2309" width="12.109375" style="4" customWidth="1"/>
    <col min="2310" max="2559" width="8.88671875" style="4"/>
    <col min="2560" max="2562" width="13.21875" style="4" customWidth="1"/>
    <col min="2563" max="2563" width="15.6640625" style="4" bestFit="1" customWidth="1"/>
    <col min="2564" max="2565" width="12.109375" style="4" customWidth="1"/>
    <col min="2566" max="2815" width="8.88671875" style="4"/>
    <col min="2816" max="2818" width="13.21875" style="4" customWidth="1"/>
    <col min="2819" max="2819" width="15.6640625" style="4" bestFit="1" customWidth="1"/>
    <col min="2820" max="2821" width="12.109375" style="4" customWidth="1"/>
    <col min="2822" max="3071" width="8.88671875" style="4"/>
    <col min="3072" max="3074" width="13.21875" style="4" customWidth="1"/>
    <col min="3075" max="3075" width="15.6640625" style="4" bestFit="1" customWidth="1"/>
    <col min="3076" max="3077" width="12.109375" style="4" customWidth="1"/>
    <col min="3078" max="3327" width="8.88671875" style="4"/>
    <col min="3328" max="3330" width="13.21875" style="4" customWidth="1"/>
    <col min="3331" max="3331" width="15.6640625" style="4" bestFit="1" customWidth="1"/>
    <col min="3332" max="3333" width="12.109375" style="4" customWidth="1"/>
    <col min="3334" max="3583" width="8.88671875" style="4"/>
    <col min="3584" max="3586" width="13.21875" style="4" customWidth="1"/>
    <col min="3587" max="3587" width="15.6640625" style="4" bestFit="1" customWidth="1"/>
    <col min="3588" max="3589" width="12.109375" style="4" customWidth="1"/>
    <col min="3590" max="3839" width="8.88671875" style="4"/>
    <col min="3840" max="3842" width="13.21875" style="4" customWidth="1"/>
    <col min="3843" max="3843" width="15.6640625" style="4" bestFit="1" customWidth="1"/>
    <col min="3844" max="3845" width="12.109375" style="4" customWidth="1"/>
    <col min="3846" max="4095" width="8.88671875" style="4"/>
    <col min="4096" max="4098" width="13.21875" style="4" customWidth="1"/>
    <col min="4099" max="4099" width="15.6640625" style="4" bestFit="1" customWidth="1"/>
    <col min="4100" max="4101" width="12.109375" style="4" customWidth="1"/>
    <col min="4102" max="4351" width="8.88671875" style="4"/>
    <col min="4352" max="4354" width="13.21875" style="4" customWidth="1"/>
    <col min="4355" max="4355" width="15.6640625" style="4" bestFit="1" customWidth="1"/>
    <col min="4356" max="4357" width="12.109375" style="4" customWidth="1"/>
    <col min="4358" max="4607" width="8.88671875" style="4"/>
    <col min="4608" max="4610" width="13.21875" style="4" customWidth="1"/>
    <col min="4611" max="4611" width="15.6640625" style="4" bestFit="1" customWidth="1"/>
    <col min="4612" max="4613" width="12.109375" style="4" customWidth="1"/>
    <col min="4614" max="4863" width="8.88671875" style="4"/>
    <col min="4864" max="4866" width="13.21875" style="4" customWidth="1"/>
    <col min="4867" max="4867" width="15.6640625" style="4" bestFit="1" customWidth="1"/>
    <col min="4868" max="4869" width="12.109375" style="4" customWidth="1"/>
    <col min="4870" max="5119" width="8.88671875" style="4"/>
    <col min="5120" max="5122" width="13.21875" style="4" customWidth="1"/>
    <col min="5123" max="5123" width="15.6640625" style="4" bestFit="1" customWidth="1"/>
    <col min="5124" max="5125" width="12.109375" style="4" customWidth="1"/>
    <col min="5126" max="5375" width="8.88671875" style="4"/>
    <col min="5376" max="5378" width="13.21875" style="4" customWidth="1"/>
    <col min="5379" max="5379" width="15.6640625" style="4" bestFit="1" customWidth="1"/>
    <col min="5380" max="5381" width="12.109375" style="4" customWidth="1"/>
    <col min="5382" max="5631" width="8.88671875" style="4"/>
    <col min="5632" max="5634" width="13.21875" style="4" customWidth="1"/>
    <col min="5635" max="5635" width="15.6640625" style="4" bestFit="1" customWidth="1"/>
    <col min="5636" max="5637" width="12.109375" style="4" customWidth="1"/>
    <col min="5638" max="5887" width="8.88671875" style="4"/>
    <col min="5888" max="5890" width="13.21875" style="4" customWidth="1"/>
    <col min="5891" max="5891" width="15.6640625" style="4" bestFit="1" customWidth="1"/>
    <col min="5892" max="5893" width="12.109375" style="4" customWidth="1"/>
    <col min="5894" max="6143" width="8.88671875" style="4"/>
    <col min="6144" max="6146" width="13.21875" style="4" customWidth="1"/>
    <col min="6147" max="6147" width="15.6640625" style="4" bestFit="1" customWidth="1"/>
    <col min="6148" max="6149" width="12.109375" style="4" customWidth="1"/>
    <col min="6150" max="6399" width="8.88671875" style="4"/>
    <col min="6400" max="6402" width="13.21875" style="4" customWidth="1"/>
    <col min="6403" max="6403" width="15.6640625" style="4" bestFit="1" customWidth="1"/>
    <col min="6404" max="6405" width="12.109375" style="4" customWidth="1"/>
    <col min="6406" max="6655" width="8.88671875" style="4"/>
    <col min="6656" max="6658" width="13.21875" style="4" customWidth="1"/>
    <col min="6659" max="6659" width="15.6640625" style="4" bestFit="1" customWidth="1"/>
    <col min="6660" max="6661" width="12.109375" style="4" customWidth="1"/>
    <col min="6662" max="6911" width="8.88671875" style="4"/>
    <col min="6912" max="6914" width="13.21875" style="4" customWidth="1"/>
    <col min="6915" max="6915" width="15.6640625" style="4" bestFit="1" customWidth="1"/>
    <col min="6916" max="6917" width="12.109375" style="4" customWidth="1"/>
    <col min="6918" max="7167" width="8.88671875" style="4"/>
    <col min="7168" max="7170" width="13.21875" style="4" customWidth="1"/>
    <col min="7171" max="7171" width="15.6640625" style="4" bestFit="1" customWidth="1"/>
    <col min="7172" max="7173" width="12.109375" style="4" customWidth="1"/>
    <col min="7174" max="7423" width="8.88671875" style="4"/>
    <col min="7424" max="7426" width="13.21875" style="4" customWidth="1"/>
    <col min="7427" max="7427" width="15.6640625" style="4" bestFit="1" customWidth="1"/>
    <col min="7428" max="7429" width="12.109375" style="4" customWidth="1"/>
    <col min="7430" max="7679" width="8.88671875" style="4"/>
    <col min="7680" max="7682" width="13.21875" style="4" customWidth="1"/>
    <col min="7683" max="7683" width="15.6640625" style="4" bestFit="1" customWidth="1"/>
    <col min="7684" max="7685" width="12.109375" style="4" customWidth="1"/>
    <col min="7686" max="7935" width="8.88671875" style="4"/>
    <col min="7936" max="7938" width="13.21875" style="4" customWidth="1"/>
    <col min="7939" max="7939" width="15.6640625" style="4" bestFit="1" customWidth="1"/>
    <col min="7940" max="7941" width="12.109375" style="4" customWidth="1"/>
    <col min="7942" max="8191" width="8.88671875" style="4"/>
    <col min="8192" max="8194" width="13.21875" style="4" customWidth="1"/>
    <col min="8195" max="8195" width="15.6640625" style="4" bestFit="1" customWidth="1"/>
    <col min="8196" max="8197" width="12.109375" style="4" customWidth="1"/>
    <col min="8198" max="8447" width="8.88671875" style="4"/>
    <col min="8448" max="8450" width="13.21875" style="4" customWidth="1"/>
    <col min="8451" max="8451" width="15.6640625" style="4" bestFit="1" customWidth="1"/>
    <col min="8452" max="8453" width="12.109375" style="4" customWidth="1"/>
    <col min="8454" max="8703" width="8.88671875" style="4"/>
    <col min="8704" max="8706" width="13.21875" style="4" customWidth="1"/>
    <col min="8707" max="8707" width="15.6640625" style="4" bestFit="1" customWidth="1"/>
    <col min="8708" max="8709" width="12.109375" style="4" customWidth="1"/>
    <col min="8710" max="8959" width="8.88671875" style="4"/>
    <col min="8960" max="8962" width="13.21875" style="4" customWidth="1"/>
    <col min="8963" max="8963" width="15.6640625" style="4" bestFit="1" customWidth="1"/>
    <col min="8964" max="8965" width="12.109375" style="4" customWidth="1"/>
    <col min="8966" max="9215" width="8.88671875" style="4"/>
    <col min="9216" max="9218" width="13.21875" style="4" customWidth="1"/>
    <col min="9219" max="9219" width="15.6640625" style="4" bestFit="1" customWidth="1"/>
    <col min="9220" max="9221" width="12.109375" style="4" customWidth="1"/>
    <col min="9222" max="9471" width="8.88671875" style="4"/>
    <col min="9472" max="9474" width="13.21875" style="4" customWidth="1"/>
    <col min="9475" max="9475" width="15.6640625" style="4" bestFit="1" customWidth="1"/>
    <col min="9476" max="9477" width="12.109375" style="4" customWidth="1"/>
    <col min="9478" max="9727" width="8.88671875" style="4"/>
    <col min="9728" max="9730" width="13.21875" style="4" customWidth="1"/>
    <col min="9731" max="9731" width="15.6640625" style="4" bestFit="1" customWidth="1"/>
    <col min="9732" max="9733" width="12.109375" style="4" customWidth="1"/>
    <col min="9734" max="9983" width="8.88671875" style="4"/>
    <col min="9984" max="9986" width="13.21875" style="4" customWidth="1"/>
    <col min="9987" max="9987" width="15.6640625" style="4" bestFit="1" customWidth="1"/>
    <col min="9988" max="9989" width="12.109375" style="4" customWidth="1"/>
    <col min="9990" max="10239" width="8.88671875" style="4"/>
    <col min="10240" max="10242" width="13.21875" style="4" customWidth="1"/>
    <col min="10243" max="10243" width="15.6640625" style="4" bestFit="1" customWidth="1"/>
    <col min="10244" max="10245" width="12.109375" style="4" customWidth="1"/>
    <col min="10246" max="10495" width="8.88671875" style="4"/>
    <col min="10496" max="10498" width="13.21875" style="4" customWidth="1"/>
    <col min="10499" max="10499" width="15.6640625" style="4" bestFit="1" customWidth="1"/>
    <col min="10500" max="10501" width="12.109375" style="4" customWidth="1"/>
    <col min="10502" max="10751" width="8.88671875" style="4"/>
    <col min="10752" max="10754" width="13.21875" style="4" customWidth="1"/>
    <col min="10755" max="10755" width="15.6640625" style="4" bestFit="1" customWidth="1"/>
    <col min="10756" max="10757" width="12.109375" style="4" customWidth="1"/>
    <col min="10758" max="11007" width="8.88671875" style="4"/>
    <col min="11008" max="11010" width="13.21875" style="4" customWidth="1"/>
    <col min="11011" max="11011" width="15.6640625" style="4" bestFit="1" customWidth="1"/>
    <col min="11012" max="11013" width="12.109375" style="4" customWidth="1"/>
    <col min="11014" max="11263" width="8.88671875" style="4"/>
    <col min="11264" max="11266" width="13.21875" style="4" customWidth="1"/>
    <col min="11267" max="11267" width="15.6640625" style="4" bestFit="1" customWidth="1"/>
    <col min="11268" max="11269" width="12.109375" style="4" customWidth="1"/>
    <col min="11270" max="11519" width="8.88671875" style="4"/>
    <col min="11520" max="11522" width="13.21875" style="4" customWidth="1"/>
    <col min="11523" max="11523" width="15.6640625" style="4" bestFit="1" customWidth="1"/>
    <col min="11524" max="11525" width="12.109375" style="4" customWidth="1"/>
    <col min="11526" max="11775" width="8.88671875" style="4"/>
    <col min="11776" max="11778" width="13.21875" style="4" customWidth="1"/>
    <col min="11779" max="11779" width="15.6640625" style="4" bestFit="1" customWidth="1"/>
    <col min="11780" max="11781" width="12.109375" style="4" customWidth="1"/>
    <col min="11782" max="12031" width="8.88671875" style="4"/>
    <col min="12032" max="12034" width="13.21875" style="4" customWidth="1"/>
    <col min="12035" max="12035" width="15.6640625" style="4" bestFit="1" customWidth="1"/>
    <col min="12036" max="12037" width="12.109375" style="4" customWidth="1"/>
    <col min="12038" max="12287" width="8.88671875" style="4"/>
    <col min="12288" max="12290" width="13.21875" style="4" customWidth="1"/>
    <col min="12291" max="12291" width="15.6640625" style="4" bestFit="1" customWidth="1"/>
    <col min="12292" max="12293" width="12.109375" style="4" customWidth="1"/>
    <col min="12294" max="12543" width="8.88671875" style="4"/>
    <col min="12544" max="12546" width="13.21875" style="4" customWidth="1"/>
    <col min="12547" max="12547" width="15.6640625" style="4" bestFit="1" customWidth="1"/>
    <col min="12548" max="12549" width="12.109375" style="4" customWidth="1"/>
    <col min="12550" max="12799" width="8.88671875" style="4"/>
    <col min="12800" max="12802" width="13.21875" style="4" customWidth="1"/>
    <col min="12803" max="12803" width="15.6640625" style="4" bestFit="1" customWidth="1"/>
    <col min="12804" max="12805" width="12.109375" style="4" customWidth="1"/>
    <col min="12806" max="13055" width="8.88671875" style="4"/>
    <col min="13056" max="13058" width="13.21875" style="4" customWidth="1"/>
    <col min="13059" max="13059" width="15.6640625" style="4" bestFit="1" customWidth="1"/>
    <col min="13060" max="13061" width="12.109375" style="4" customWidth="1"/>
    <col min="13062" max="13311" width="8.88671875" style="4"/>
    <col min="13312" max="13314" width="13.21875" style="4" customWidth="1"/>
    <col min="13315" max="13315" width="15.6640625" style="4" bestFit="1" customWidth="1"/>
    <col min="13316" max="13317" width="12.109375" style="4" customWidth="1"/>
    <col min="13318" max="13567" width="8.88671875" style="4"/>
    <col min="13568" max="13570" width="13.21875" style="4" customWidth="1"/>
    <col min="13571" max="13571" width="15.6640625" style="4" bestFit="1" customWidth="1"/>
    <col min="13572" max="13573" width="12.109375" style="4" customWidth="1"/>
    <col min="13574" max="13823" width="8.88671875" style="4"/>
    <col min="13824" max="13826" width="13.21875" style="4" customWidth="1"/>
    <col min="13827" max="13827" width="15.6640625" style="4" bestFit="1" customWidth="1"/>
    <col min="13828" max="13829" width="12.109375" style="4" customWidth="1"/>
    <col min="13830" max="14079" width="8.88671875" style="4"/>
    <col min="14080" max="14082" width="13.21875" style="4" customWidth="1"/>
    <col min="14083" max="14083" width="15.6640625" style="4" bestFit="1" customWidth="1"/>
    <col min="14084" max="14085" width="12.109375" style="4" customWidth="1"/>
    <col min="14086" max="14335" width="8.88671875" style="4"/>
    <col min="14336" max="14338" width="13.21875" style="4" customWidth="1"/>
    <col min="14339" max="14339" width="15.6640625" style="4" bestFit="1" customWidth="1"/>
    <col min="14340" max="14341" width="12.109375" style="4" customWidth="1"/>
    <col min="14342" max="14591" width="8.88671875" style="4"/>
    <col min="14592" max="14594" width="13.21875" style="4" customWidth="1"/>
    <col min="14595" max="14595" width="15.6640625" style="4" bestFit="1" customWidth="1"/>
    <col min="14596" max="14597" width="12.109375" style="4" customWidth="1"/>
    <col min="14598" max="14847" width="8.88671875" style="4"/>
    <col min="14848" max="14850" width="13.21875" style="4" customWidth="1"/>
    <col min="14851" max="14851" width="15.6640625" style="4" bestFit="1" customWidth="1"/>
    <col min="14852" max="14853" width="12.109375" style="4" customWidth="1"/>
    <col min="14854" max="15103" width="8.88671875" style="4"/>
    <col min="15104" max="15106" width="13.21875" style="4" customWidth="1"/>
    <col min="15107" max="15107" width="15.6640625" style="4" bestFit="1" customWidth="1"/>
    <col min="15108" max="15109" width="12.109375" style="4" customWidth="1"/>
    <col min="15110" max="15359" width="8.88671875" style="4"/>
    <col min="15360" max="15362" width="13.21875" style="4" customWidth="1"/>
    <col min="15363" max="15363" width="15.6640625" style="4" bestFit="1" customWidth="1"/>
    <col min="15364" max="15365" width="12.109375" style="4" customWidth="1"/>
    <col min="15366" max="15615" width="8.88671875" style="4"/>
    <col min="15616" max="15618" width="13.21875" style="4" customWidth="1"/>
    <col min="15619" max="15619" width="15.6640625" style="4" bestFit="1" customWidth="1"/>
    <col min="15620" max="15621" width="12.109375" style="4" customWidth="1"/>
    <col min="15622" max="15871" width="8.88671875" style="4"/>
    <col min="15872" max="15874" width="13.21875" style="4" customWidth="1"/>
    <col min="15875" max="15875" width="15.6640625" style="4" bestFit="1" customWidth="1"/>
    <col min="15876" max="15877" width="12.109375" style="4" customWidth="1"/>
    <col min="15878" max="16127" width="8.88671875" style="4"/>
    <col min="16128" max="16130" width="13.21875" style="4" customWidth="1"/>
    <col min="16131" max="16131" width="15.6640625" style="4" bestFit="1" customWidth="1"/>
    <col min="16132" max="16133" width="12.109375" style="4" customWidth="1"/>
    <col min="16134" max="16384" width="8.88671875" style="4"/>
  </cols>
  <sheetData>
    <row r="1" spans="1:8" ht="20.25" customHeight="1" x14ac:dyDescent="0.2">
      <c r="A1" s="114" t="s">
        <v>39</v>
      </c>
      <c r="B1" s="114"/>
      <c r="C1" s="114"/>
      <c r="D1" s="114"/>
      <c r="E1" s="114"/>
      <c r="F1" s="114"/>
    </row>
    <row r="2" spans="1:8" ht="16.5" customHeight="1" x14ac:dyDescent="0.15">
      <c r="A2" s="115" t="s">
        <v>45</v>
      </c>
      <c r="B2" s="117" t="s">
        <v>57</v>
      </c>
      <c r="C2" s="119" t="s">
        <v>40</v>
      </c>
      <c r="D2" s="117" t="s">
        <v>41</v>
      </c>
      <c r="E2" s="117" t="s">
        <v>42</v>
      </c>
      <c r="F2" s="122" t="s">
        <v>43</v>
      </c>
    </row>
    <row r="3" spans="1:8" s="6" customFormat="1" ht="16.5" customHeight="1" x14ac:dyDescent="0.15">
      <c r="A3" s="116"/>
      <c r="B3" s="118"/>
      <c r="C3" s="120"/>
      <c r="D3" s="118"/>
      <c r="E3" s="121"/>
      <c r="F3" s="123"/>
      <c r="G3" s="5"/>
      <c r="H3"/>
    </row>
    <row r="4" spans="1:8" ht="16.5" customHeight="1" x14ac:dyDescent="0.15">
      <c r="A4" s="58" t="s">
        <v>68</v>
      </c>
      <c r="B4" s="31">
        <f>SUM(B5:B14)</f>
        <v>106522.59291000001</v>
      </c>
      <c r="C4" s="31">
        <v>39373</v>
      </c>
      <c r="D4" s="31">
        <v>5705792</v>
      </c>
      <c r="E4" s="32">
        <f t="shared" ref="E4:E14" si="0">C4*100/B4</f>
        <v>36.96211190922277</v>
      </c>
      <c r="F4" s="33">
        <f t="shared" ref="F4:F14" si="1">D4/C4</f>
        <v>144.91636400579077</v>
      </c>
    </row>
    <row r="5" spans="1:8" s="14" customFormat="1" ht="16.5" customHeight="1" x14ac:dyDescent="0.15">
      <c r="A5" s="163" t="s">
        <v>60</v>
      </c>
      <c r="B5" s="164">
        <v>11726.521709999999</v>
      </c>
      <c r="C5" s="164">
        <v>3079</v>
      </c>
      <c r="D5" s="164">
        <v>427438</v>
      </c>
      <c r="E5" s="165">
        <f t="shared" ref="E5" si="2">C5*100/B5</f>
        <v>26.256720246160704</v>
      </c>
      <c r="F5" s="166">
        <f t="shared" ref="F5" si="3">D5/C5</f>
        <v>138.82364404027282</v>
      </c>
      <c r="G5" s="12"/>
      <c r="H5"/>
    </row>
    <row r="6" spans="1:8" s="14" customFormat="1" ht="16.5" customHeight="1" x14ac:dyDescent="0.15">
      <c r="A6" s="59" t="s">
        <v>59</v>
      </c>
      <c r="B6" s="34">
        <v>14035.5545</v>
      </c>
      <c r="C6" s="35">
        <v>3266</v>
      </c>
      <c r="D6" s="35">
        <v>423761</v>
      </c>
      <c r="E6" s="36">
        <f t="shared" si="0"/>
        <v>23.269476100855154</v>
      </c>
      <c r="F6" s="37">
        <f t="shared" si="1"/>
        <v>129.74923453766075</v>
      </c>
      <c r="G6" s="12"/>
      <c r="H6"/>
    </row>
    <row r="7" spans="1:8" s="14" customFormat="1" ht="16.5" customHeight="1" x14ac:dyDescent="0.15">
      <c r="A7" s="59" t="s">
        <v>61</v>
      </c>
      <c r="B7" s="34">
        <v>719.68524000000002</v>
      </c>
      <c r="C7" s="35">
        <v>6</v>
      </c>
      <c r="D7" s="35">
        <v>989</v>
      </c>
      <c r="E7" s="36">
        <f t="shared" si="0"/>
        <v>0.83369779822078882</v>
      </c>
      <c r="F7" s="37">
        <f t="shared" si="1"/>
        <v>164.83333333333334</v>
      </c>
      <c r="G7" s="12"/>
      <c r="H7"/>
    </row>
    <row r="8" spans="1:8" s="14" customFormat="1" ht="16.5" customHeight="1" x14ac:dyDescent="0.15">
      <c r="A8" s="59" t="s">
        <v>62</v>
      </c>
      <c r="B8" s="34">
        <v>2483.5030000000002</v>
      </c>
      <c r="C8" s="35">
        <v>241</v>
      </c>
      <c r="D8" s="35">
        <v>31440</v>
      </c>
      <c r="E8" s="36">
        <f t="shared" si="0"/>
        <v>9.704034986066052</v>
      </c>
      <c r="F8" s="37">
        <f t="shared" si="1"/>
        <v>130.4564315352697</v>
      </c>
      <c r="G8" s="12"/>
      <c r="H8"/>
    </row>
    <row r="9" spans="1:8" s="14" customFormat="1" ht="16.5" customHeight="1" x14ac:dyDescent="0.15">
      <c r="A9" s="59" t="s">
        <v>63</v>
      </c>
      <c r="B9" s="34">
        <v>5619.2450200000003</v>
      </c>
      <c r="C9" s="35">
        <v>427</v>
      </c>
      <c r="D9" s="35">
        <v>48970</v>
      </c>
      <c r="E9" s="36">
        <f t="shared" si="0"/>
        <v>7.5988855883703748</v>
      </c>
      <c r="F9" s="37">
        <f t="shared" si="1"/>
        <v>114.68384074941451</v>
      </c>
      <c r="G9" s="12"/>
      <c r="H9"/>
    </row>
    <row r="10" spans="1:8" s="14" customFormat="1" ht="16.5" customHeight="1" x14ac:dyDescent="0.15">
      <c r="A10" s="59" t="s">
        <v>64</v>
      </c>
      <c r="B10" s="34">
        <v>5745.39635</v>
      </c>
      <c r="C10" s="35">
        <v>1261</v>
      </c>
      <c r="D10" s="35">
        <v>204924</v>
      </c>
      <c r="E10" s="36">
        <f t="shared" si="0"/>
        <v>21.948007120518326</v>
      </c>
      <c r="F10" s="37">
        <f t="shared" si="1"/>
        <v>162.50911974623315</v>
      </c>
      <c r="G10" s="12"/>
      <c r="H10"/>
    </row>
    <row r="11" spans="1:8" s="14" customFormat="1" ht="16.5" customHeight="1" x14ac:dyDescent="0.15">
      <c r="A11" s="59" t="s">
        <v>65</v>
      </c>
      <c r="B11" s="34">
        <v>3200.2685300000003</v>
      </c>
      <c r="C11" s="35">
        <v>828</v>
      </c>
      <c r="D11" s="35">
        <v>122209</v>
      </c>
      <c r="E11" s="36">
        <f t="shared" si="0"/>
        <v>25.872828865395238</v>
      </c>
      <c r="F11" s="37">
        <f t="shared" si="1"/>
        <v>147.59541062801932</v>
      </c>
      <c r="G11" s="12"/>
      <c r="H11"/>
    </row>
    <row r="12" spans="1:8" s="14" customFormat="1" ht="16.5" customHeight="1" x14ac:dyDescent="0.15">
      <c r="A12" s="59" t="s">
        <v>66</v>
      </c>
      <c r="B12" s="34">
        <v>4557.0690199999999</v>
      </c>
      <c r="C12" s="35">
        <v>1146</v>
      </c>
      <c r="D12" s="35">
        <v>165788</v>
      </c>
      <c r="E12" s="36">
        <f t="shared" si="0"/>
        <v>25.147742879698583</v>
      </c>
      <c r="F12" s="37">
        <f t="shared" si="1"/>
        <v>144.66666666666666</v>
      </c>
      <c r="G12" s="12"/>
      <c r="H12"/>
    </row>
    <row r="13" spans="1:8" s="14" customFormat="1" ht="16.5" customHeight="1" x14ac:dyDescent="0.15">
      <c r="A13" s="59" t="s">
        <v>67</v>
      </c>
      <c r="B13" s="34">
        <v>41142.068980000004</v>
      </c>
      <c r="C13" s="35">
        <v>17712</v>
      </c>
      <c r="D13" s="35">
        <v>2467130</v>
      </c>
      <c r="E13" s="36">
        <f>C13*100/B13</f>
        <v>43.050824713288392</v>
      </c>
      <c r="F13" s="37">
        <f>D13/C13</f>
        <v>139.29144083107496</v>
      </c>
      <c r="G13" s="12"/>
      <c r="H13"/>
    </row>
    <row r="14" spans="1:8" s="14" customFormat="1" ht="16.5" customHeight="1" x14ac:dyDescent="0.15">
      <c r="A14" s="59" t="s">
        <v>73</v>
      </c>
      <c r="B14" s="34">
        <v>17293.280559999999</v>
      </c>
      <c r="C14" s="35">
        <v>11407</v>
      </c>
      <c r="D14" s="35">
        <v>1813143</v>
      </c>
      <c r="E14" s="36">
        <f t="shared" si="0"/>
        <v>65.962036297409156</v>
      </c>
      <c r="F14" s="37">
        <f t="shared" si="1"/>
        <v>158.95003068291399</v>
      </c>
      <c r="G14" s="12"/>
      <c r="H14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3" type="noConversion"/>
  <conditionalFormatting sqref="A4 A1:B1 A6:B14">
    <cfRule type="cellIs" dxfId="15" priority="2" operator="lessThan">
      <formula>0</formula>
    </cfRule>
  </conditionalFormatting>
  <conditionalFormatting sqref="A5:B5">
    <cfRule type="cellIs" dxfId="14" priority="1" operator="lessThan">
      <formula>0</formula>
    </cfRule>
  </conditionalFormatting>
  <printOptions horizontalCentered="1"/>
  <pageMargins left="0.15748031496062992" right="0.15748031496062992" top="0.43307086614173229" bottom="0.62992125984251968" header="0.31496062992125984" footer="0.27559055118110237"/>
  <pageSetup paperSize="9" orientation="portrait" r:id="rId1"/>
  <headerFooter>
    <oddFooter>&amp;C&amp;"맑은 고딕,보통"&amp;8&amp;P&amp;R&amp;"맑은 고딕,보통"&amp;8시군구별/행정구역별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zoomScaleNormal="100" workbookViewId="0">
      <pane xSplit="2" ySplit="6" topLeftCell="C7" activePane="bottomRight" state="frozen"/>
      <selection activeCell="E21" sqref="E21"/>
      <selection pane="topRight" activeCell="E21" sqref="E21"/>
      <selection pane="bottomLeft" activeCell="E21" sqref="E21"/>
      <selection pane="bottomRight" activeCell="G32" sqref="G32"/>
    </sheetView>
  </sheetViews>
  <sheetFormatPr defaultColWidth="4.5546875" defaultRowHeight="13.5" x14ac:dyDescent="0.15"/>
  <cols>
    <col min="1" max="1" width="11.5546875" style="39" bestFit="1" customWidth="1"/>
    <col min="2" max="3" width="9.33203125" style="14" customWidth="1"/>
    <col min="4" max="10" width="9.33203125" style="4" customWidth="1"/>
    <col min="11" max="11" width="12.5546875" style="14" bestFit="1" customWidth="1"/>
    <col min="12" max="12" width="11.33203125" style="14" customWidth="1"/>
    <col min="13" max="19" width="11.33203125" style="4" customWidth="1"/>
    <col min="20" max="20" width="7.21875" style="4" customWidth="1"/>
    <col min="21" max="22" width="4.5546875" style="3" customWidth="1"/>
    <col min="23" max="23" width="4.5546875" style="3"/>
    <col min="24" max="35" width="8.21875" style="4" customWidth="1"/>
    <col min="36" max="256" width="4.5546875" style="4"/>
    <col min="257" max="257" width="11.5546875" style="4" bestFit="1" customWidth="1"/>
    <col min="258" max="266" width="9.33203125" style="4" customWidth="1"/>
    <col min="267" max="275" width="11.33203125" style="4" customWidth="1"/>
    <col min="276" max="278" width="4.5546875" style="4" customWidth="1"/>
    <col min="279" max="512" width="4.5546875" style="4"/>
    <col min="513" max="513" width="11.5546875" style="4" bestFit="1" customWidth="1"/>
    <col min="514" max="522" width="9.33203125" style="4" customWidth="1"/>
    <col min="523" max="531" width="11.33203125" style="4" customWidth="1"/>
    <col min="532" max="534" width="4.5546875" style="4" customWidth="1"/>
    <col min="535" max="768" width="4.5546875" style="4"/>
    <col min="769" max="769" width="11.5546875" style="4" bestFit="1" customWidth="1"/>
    <col min="770" max="778" width="9.33203125" style="4" customWidth="1"/>
    <col min="779" max="787" width="11.33203125" style="4" customWidth="1"/>
    <col min="788" max="790" width="4.5546875" style="4" customWidth="1"/>
    <col min="791" max="1024" width="4.5546875" style="4"/>
    <col min="1025" max="1025" width="11.5546875" style="4" bestFit="1" customWidth="1"/>
    <col min="1026" max="1034" width="9.33203125" style="4" customWidth="1"/>
    <col min="1035" max="1043" width="11.33203125" style="4" customWidth="1"/>
    <col min="1044" max="1046" width="4.5546875" style="4" customWidth="1"/>
    <col min="1047" max="1280" width="4.5546875" style="4"/>
    <col min="1281" max="1281" width="11.5546875" style="4" bestFit="1" customWidth="1"/>
    <col min="1282" max="1290" width="9.33203125" style="4" customWidth="1"/>
    <col min="1291" max="1299" width="11.33203125" style="4" customWidth="1"/>
    <col min="1300" max="1302" width="4.5546875" style="4" customWidth="1"/>
    <col min="1303" max="1536" width="4.5546875" style="4"/>
    <col min="1537" max="1537" width="11.5546875" style="4" bestFit="1" customWidth="1"/>
    <col min="1538" max="1546" width="9.33203125" style="4" customWidth="1"/>
    <col min="1547" max="1555" width="11.33203125" style="4" customWidth="1"/>
    <col min="1556" max="1558" width="4.5546875" style="4" customWidth="1"/>
    <col min="1559" max="1792" width="4.5546875" style="4"/>
    <col min="1793" max="1793" width="11.5546875" style="4" bestFit="1" customWidth="1"/>
    <col min="1794" max="1802" width="9.33203125" style="4" customWidth="1"/>
    <col min="1803" max="1811" width="11.33203125" style="4" customWidth="1"/>
    <col min="1812" max="1814" width="4.5546875" style="4" customWidth="1"/>
    <col min="1815" max="2048" width="4.5546875" style="4"/>
    <col min="2049" max="2049" width="11.5546875" style="4" bestFit="1" customWidth="1"/>
    <col min="2050" max="2058" width="9.33203125" style="4" customWidth="1"/>
    <col min="2059" max="2067" width="11.33203125" style="4" customWidth="1"/>
    <col min="2068" max="2070" width="4.5546875" style="4" customWidth="1"/>
    <col min="2071" max="2304" width="4.5546875" style="4"/>
    <col min="2305" max="2305" width="11.5546875" style="4" bestFit="1" customWidth="1"/>
    <col min="2306" max="2314" width="9.33203125" style="4" customWidth="1"/>
    <col min="2315" max="2323" width="11.33203125" style="4" customWidth="1"/>
    <col min="2324" max="2326" width="4.5546875" style="4" customWidth="1"/>
    <col min="2327" max="2560" width="4.5546875" style="4"/>
    <col min="2561" max="2561" width="11.5546875" style="4" bestFit="1" customWidth="1"/>
    <col min="2562" max="2570" width="9.33203125" style="4" customWidth="1"/>
    <col min="2571" max="2579" width="11.33203125" style="4" customWidth="1"/>
    <col min="2580" max="2582" width="4.5546875" style="4" customWidth="1"/>
    <col min="2583" max="2816" width="4.5546875" style="4"/>
    <col min="2817" max="2817" width="11.5546875" style="4" bestFit="1" customWidth="1"/>
    <col min="2818" max="2826" width="9.33203125" style="4" customWidth="1"/>
    <col min="2827" max="2835" width="11.33203125" style="4" customWidth="1"/>
    <col min="2836" max="2838" width="4.5546875" style="4" customWidth="1"/>
    <col min="2839" max="3072" width="4.5546875" style="4"/>
    <col min="3073" max="3073" width="11.5546875" style="4" bestFit="1" customWidth="1"/>
    <col min="3074" max="3082" width="9.33203125" style="4" customWidth="1"/>
    <col min="3083" max="3091" width="11.33203125" style="4" customWidth="1"/>
    <col min="3092" max="3094" width="4.5546875" style="4" customWidth="1"/>
    <col min="3095" max="3328" width="4.5546875" style="4"/>
    <col min="3329" max="3329" width="11.5546875" style="4" bestFit="1" customWidth="1"/>
    <col min="3330" max="3338" width="9.33203125" style="4" customWidth="1"/>
    <col min="3339" max="3347" width="11.33203125" style="4" customWidth="1"/>
    <col min="3348" max="3350" width="4.5546875" style="4" customWidth="1"/>
    <col min="3351" max="3584" width="4.5546875" style="4"/>
    <col min="3585" max="3585" width="11.5546875" style="4" bestFit="1" customWidth="1"/>
    <col min="3586" max="3594" width="9.33203125" style="4" customWidth="1"/>
    <col min="3595" max="3603" width="11.33203125" style="4" customWidth="1"/>
    <col min="3604" max="3606" width="4.5546875" style="4" customWidth="1"/>
    <col min="3607" max="3840" width="4.5546875" style="4"/>
    <col min="3841" max="3841" width="11.5546875" style="4" bestFit="1" customWidth="1"/>
    <col min="3842" max="3850" width="9.33203125" style="4" customWidth="1"/>
    <col min="3851" max="3859" width="11.33203125" style="4" customWidth="1"/>
    <col min="3860" max="3862" width="4.5546875" style="4" customWidth="1"/>
    <col min="3863" max="4096" width="4.5546875" style="4"/>
    <col min="4097" max="4097" width="11.5546875" style="4" bestFit="1" customWidth="1"/>
    <col min="4098" max="4106" width="9.33203125" style="4" customWidth="1"/>
    <col min="4107" max="4115" width="11.33203125" style="4" customWidth="1"/>
    <col min="4116" max="4118" width="4.5546875" style="4" customWidth="1"/>
    <col min="4119" max="4352" width="4.5546875" style="4"/>
    <col min="4353" max="4353" width="11.5546875" style="4" bestFit="1" customWidth="1"/>
    <col min="4354" max="4362" width="9.33203125" style="4" customWidth="1"/>
    <col min="4363" max="4371" width="11.33203125" style="4" customWidth="1"/>
    <col min="4372" max="4374" width="4.5546875" style="4" customWidth="1"/>
    <col min="4375" max="4608" width="4.5546875" style="4"/>
    <col min="4609" max="4609" width="11.5546875" style="4" bestFit="1" customWidth="1"/>
    <col min="4610" max="4618" width="9.33203125" style="4" customWidth="1"/>
    <col min="4619" max="4627" width="11.33203125" style="4" customWidth="1"/>
    <col min="4628" max="4630" width="4.5546875" style="4" customWidth="1"/>
    <col min="4631" max="4864" width="4.5546875" style="4"/>
    <col min="4865" max="4865" width="11.5546875" style="4" bestFit="1" customWidth="1"/>
    <col min="4866" max="4874" width="9.33203125" style="4" customWidth="1"/>
    <col min="4875" max="4883" width="11.33203125" style="4" customWidth="1"/>
    <col min="4884" max="4886" width="4.5546875" style="4" customWidth="1"/>
    <col min="4887" max="5120" width="4.5546875" style="4"/>
    <col min="5121" max="5121" width="11.5546875" style="4" bestFit="1" customWidth="1"/>
    <col min="5122" max="5130" width="9.33203125" style="4" customWidth="1"/>
    <col min="5131" max="5139" width="11.33203125" style="4" customWidth="1"/>
    <col min="5140" max="5142" width="4.5546875" style="4" customWidth="1"/>
    <col min="5143" max="5376" width="4.5546875" style="4"/>
    <col min="5377" max="5377" width="11.5546875" style="4" bestFit="1" customWidth="1"/>
    <col min="5378" max="5386" width="9.33203125" style="4" customWidth="1"/>
    <col min="5387" max="5395" width="11.33203125" style="4" customWidth="1"/>
    <col min="5396" max="5398" width="4.5546875" style="4" customWidth="1"/>
    <col min="5399" max="5632" width="4.5546875" style="4"/>
    <col min="5633" max="5633" width="11.5546875" style="4" bestFit="1" customWidth="1"/>
    <col min="5634" max="5642" width="9.33203125" style="4" customWidth="1"/>
    <col min="5643" max="5651" width="11.33203125" style="4" customWidth="1"/>
    <col min="5652" max="5654" width="4.5546875" style="4" customWidth="1"/>
    <col min="5655" max="5888" width="4.5546875" style="4"/>
    <col min="5889" max="5889" width="11.5546875" style="4" bestFit="1" customWidth="1"/>
    <col min="5890" max="5898" width="9.33203125" style="4" customWidth="1"/>
    <col min="5899" max="5907" width="11.33203125" style="4" customWidth="1"/>
    <col min="5908" max="5910" width="4.5546875" style="4" customWidth="1"/>
    <col min="5911" max="6144" width="4.5546875" style="4"/>
    <col min="6145" max="6145" width="11.5546875" style="4" bestFit="1" customWidth="1"/>
    <col min="6146" max="6154" width="9.33203125" style="4" customWidth="1"/>
    <col min="6155" max="6163" width="11.33203125" style="4" customWidth="1"/>
    <col min="6164" max="6166" width="4.5546875" style="4" customWidth="1"/>
    <col min="6167" max="6400" width="4.5546875" style="4"/>
    <col min="6401" max="6401" width="11.5546875" style="4" bestFit="1" customWidth="1"/>
    <col min="6402" max="6410" width="9.33203125" style="4" customWidth="1"/>
    <col min="6411" max="6419" width="11.33203125" style="4" customWidth="1"/>
    <col min="6420" max="6422" width="4.5546875" style="4" customWidth="1"/>
    <col min="6423" max="6656" width="4.5546875" style="4"/>
    <col min="6657" max="6657" width="11.5546875" style="4" bestFit="1" customWidth="1"/>
    <col min="6658" max="6666" width="9.33203125" style="4" customWidth="1"/>
    <col min="6667" max="6675" width="11.33203125" style="4" customWidth="1"/>
    <col min="6676" max="6678" width="4.5546875" style="4" customWidth="1"/>
    <col min="6679" max="6912" width="4.5546875" style="4"/>
    <col min="6913" max="6913" width="11.5546875" style="4" bestFit="1" customWidth="1"/>
    <col min="6914" max="6922" width="9.33203125" style="4" customWidth="1"/>
    <col min="6923" max="6931" width="11.33203125" style="4" customWidth="1"/>
    <col min="6932" max="6934" width="4.5546875" style="4" customWidth="1"/>
    <col min="6935" max="7168" width="4.5546875" style="4"/>
    <col min="7169" max="7169" width="11.5546875" style="4" bestFit="1" customWidth="1"/>
    <col min="7170" max="7178" width="9.33203125" style="4" customWidth="1"/>
    <col min="7179" max="7187" width="11.33203125" style="4" customWidth="1"/>
    <col min="7188" max="7190" width="4.5546875" style="4" customWidth="1"/>
    <col min="7191" max="7424" width="4.5546875" style="4"/>
    <col min="7425" max="7425" width="11.5546875" style="4" bestFit="1" customWidth="1"/>
    <col min="7426" max="7434" width="9.33203125" style="4" customWidth="1"/>
    <col min="7435" max="7443" width="11.33203125" style="4" customWidth="1"/>
    <col min="7444" max="7446" width="4.5546875" style="4" customWidth="1"/>
    <col min="7447" max="7680" width="4.5546875" style="4"/>
    <col min="7681" max="7681" width="11.5546875" style="4" bestFit="1" customWidth="1"/>
    <col min="7682" max="7690" width="9.33203125" style="4" customWidth="1"/>
    <col min="7691" max="7699" width="11.33203125" style="4" customWidth="1"/>
    <col min="7700" max="7702" width="4.5546875" style="4" customWidth="1"/>
    <col min="7703" max="7936" width="4.5546875" style="4"/>
    <col min="7937" max="7937" width="11.5546875" style="4" bestFit="1" customWidth="1"/>
    <col min="7938" max="7946" width="9.33203125" style="4" customWidth="1"/>
    <col min="7947" max="7955" width="11.33203125" style="4" customWidth="1"/>
    <col min="7956" max="7958" width="4.5546875" style="4" customWidth="1"/>
    <col min="7959" max="8192" width="4.5546875" style="4"/>
    <col min="8193" max="8193" width="11.5546875" style="4" bestFit="1" customWidth="1"/>
    <col min="8194" max="8202" width="9.33203125" style="4" customWidth="1"/>
    <col min="8203" max="8211" width="11.33203125" style="4" customWidth="1"/>
    <col min="8212" max="8214" width="4.5546875" style="4" customWidth="1"/>
    <col min="8215" max="8448" width="4.5546875" style="4"/>
    <col min="8449" max="8449" width="11.5546875" style="4" bestFit="1" customWidth="1"/>
    <col min="8450" max="8458" width="9.33203125" style="4" customWidth="1"/>
    <col min="8459" max="8467" width="11.33203125" style="4" customWidth="1"/>
    <col min="8468" max="8470" width="4.5546875" style="4" customWidth="1"/>
    <col min="8471" max="8704" width="4.5546875" style="4"/>
    <col min="8705" max="8705" width="11.5546875" style="4" bestFit="1" customWidth="1"/>
    <col min="8706" max="8714" width="9.33203125" style="4" customWidth="1"/>
    <col min="8715" max="8723" width="11.33203125" style="4" customWidth="1"/>
    <col min="8724" max="8726" width="4.5546875" style="4" customWidth="1"/>
    <col min="8727" max="8960" width="4.5546875" style="4"/>
    <col min="8961" max="8961" width="11.5546875" style="4" bestFit="1" customWidth="1"/>
    <col min="8962" max="8970" width="9.33203125" style="4" customWidth="1"/>
    <col min="8971" max="8979" width="11.33203125" style="4" customWidth="1"/>
    <col min="8980" max="8982" width="4.5546875" style="4" customWidth="1"/>
    <col min="8983" max="9216" width="4.5546875" style="4"/>
    <col min="9217" max="9217" width="11.5546875" style="4" bestFit="1" customWidth="1"/>
    <col min="9218" max="9226" width="9.33203125" style="4" customWidth="1"/>
    <col min="9227" max="9235" width="11.33203125" style="4" customWidth="1"/>
    <col min="9236" max="9238" width="4.5546875" style="4" customWidth="1"/>
    <col min="9239" max="9472" width="4.5546875" style="4"/>
    <col min="9473" max="9473" width="11.5546875" style="4" bestFit="1" customWidth="1"/>
    <col min="9474" max="9482" width="9.33203125" style="4" customWidth="1"/>
    <col min="9483" max="9491" width="11.33203125" style="4" customWidth="1"/>
    <col min="9492" max="9494" width="4.5546875" style="4" customWidth="1"/>
    <col min="9495" max="9728" width="4.5546875" style="4"/>
    <col min="9729" max="9729" width="11.5546875" style="4" bestFit="1" customWidth="1"/>
    <col min="9730" max="9738" width="9.33203125" style="4" customWidth="1"/>
    <col min="9739" max="9747" width="11.33203125" style="4" customWidth="1"/>
    <col min="9748" max="9750" width="4.5546875" style="4" customWidth="1"/>
    <col min="9751" max="9984" width="4.5546875" style="4"/>
    <col min="9985" max="9985" width="11.5546875" style="4" bestFit="1" customWidth="1"/>
    <col min="9986" max="9994" width="9.33203125" style="4" customWidth="1"/>
    <col min="9995" max="10003" width="11.33203125" style="4" customWidth="1"/>
    <col min="10004" max="10006" width="4.5546875" style="4" customWidth="1"/>
    <col min="10007" max="10240" width="4.5546875" style="4"/>
    <col min="10241" max="10241" width="11.5546875" style="4" bestFit="1" customWidth="1"/>
    <col min="10242" max="10250" width="9.33203125" style="4" customWidth="1"/>
    <col min="10251" max="10259" width="11.33203125" style="4" customWidth="1"/>
    <col min="10260" max="10262" width="4.5546875" style="4" customWidth="1"/>
    <col min="10263" max="10496" width="4.5546875" style="4"/>
    <col min="10497" max="10497" width="11.5546875" style="4" bestFit="1" customWidth="1"/>
    <col min="10498" max="10506" width="9.33203125" style="4" customWidth="1"/>
    <col min="10507" max="10515" width="11.33203125" style="4" customWidth="1"/>
    <col min="10516" max="10518" width="4.5546875" style="4" customWidth="1"/>
    <col min="10519" max="10752" width="4.5546875" style="4"/>
    <col min="10753" max="10753" width="11.5546875" style="4" bestFit="1" customWidth="1"/>
    <col min="10754" max="10762" width="9.33203125" style="4" customWidth="1"/>
    <col min="10763" max="10771" width="11.33203125" style="4" customWidth="1"/>
    <col min="10772" max="10774" width="4.5546875" style="4" customWidth="1"/>
    <col min="10775" max="11008" width="4.5546875" style="4"/>
    <col min="11009" max="11009" width="11.5546875" style="4" bestFit="1" customWidth="1"/>
    <col min="11010" max="11018" width="9.33203125" style="4" customWidth="1"/>
    <col min="11019" max="11027" width="11.33203125" style="4" customWidth="1"/>
    <col min="11028" max="11030" width="4.5546875" style="4" customWidth="1"/>
    <col min="11031" max="11264" width="4.5546875" style="4"/>
    <col min="11265" max="11265" width="11.5546875" style="4" bestFit="1" customWidth="1"/>
    <col min="11266" max="11274" width="9.33203125" style="4" customWidth="1"/>
    <col min="11275" max="11283" width="11.33203125" style="4" customWidth="1"/>
    <col min="11284" max="11286" width="4.5546875" style="4" customWidth="1"/>
    <col min="11287" max="11520" width="4.5546875" style="4"/>
    <col min="11521" max="11521" width="11.5546875" style="4" bestFit="1" customWidth="1"/>
    <col min="11522" max="11530" width="9.33203125" style="4" customWidth="1"/>
    <col min="11531" max="11539" width="11.33203125" style="4" customWidth="1"/>
    <col min="11540" max="11542" width="4.5546875" style="4" customWidth="1"/>
    <col min="11543" max="11776" width="4.5546875" style="4"/>
    <col min="11777" max="11777" width="11.5546875" style="4" bestFit="1" customWidth="1"/>
    <col min="11778" max="11786" width="9.33203125" style="4" customWidth="1"/>
    <col min="11787" max="11795" width="11.33203125" style="4" customWidth="1"/>
    <col min="11796" max="11798" width="4.5546875" style="4" customWidth="1"/>
    <col min="11799" max="12032" width="4.5546875" style="4"/>
    <col min="12033" max="12033" width="11.5546875" style="4" bestFit="1" customWidth="1"/>
    <col min="12034" max="12042" width="9.33203125" style="4" customWidth="1"/>
    <col min="12043" max="12051" width="11.33203125" style="4" customWidth="1"/>
    <col min="12052" max="12054" width="4.5546875" style="4" customWidth="1"/>
    <col min="12055" max="12288" width="4.5546875" style="4"/>
    <col min="12289" max="12289" width="11.5546875" style="4" bestFit="1" customWidth="1"/>
    <col min="12290" max="12298" width="9.33203125" style="4" customWidth="1"/>
    <col min="12299" max="12307" width="11.33203125" style="4" customWidth="1"/>
    <col min="12308" max="12310" width="4.5546875" style="4" customWidth="1"/>
    <col min="12311" max="12544" width="4.5546875" style="4"/>
    <col min="12545" max="12545" width="11.5546875" style="4" bestFit="1" customWidth="1"/>
    <col min="12546" max="12554" width="9.33203125" style="4" customWidth="1"/>
    <col min="12555" max="12563" width="11.33203125" style="4" customWidth="1"/>
    <col min="12564" max="12566" width="4.5546875" style="4" customWidth="1"/>
    <col min="12567" max="12800" width="4.5546875" style="4"/>
    <col min="12801" max="12801" width="11.5546875" style="4" bestFit="1" customWidth="1"/>
    <col min="12802" max="12810" width="9.33203125" style="4" customWidth="1"/>
    <col min="12811" max="12819" width="11.33203125" style="4" customWidth="1"/>
    <col min="12820" max="12822" width="4.5546875" style="4" customWidth="1"/>
    <col min="12823" max="13056" width="4.5546875" style="4"/>
    <col min="13057" max="13057" width="11.5546875" style="4" bestFit="1" customWidth="1"/>
    <col min="13058" max="13066" width="9.33203125" style="4" customWidth="1"/>
    <col min="13067" max="13075" width="11.33203125" style="4" customWidth="1"/>
    <col min="13076" max="13078" width="4.5546875" style="4" customWidth="1"/>
    <col min="13079" max="13312" width="4.5546875" style="4"/>
    <col min="13313" max="13313" width="11.5546875" style="4" bestFit="1" customWidth="1"/>
    <col min="13314" max="13322" width="9.33203125" style="4" customWidth="1"/>
    <col min="13323" max="13331" width="11.33203125" style="4" customWidth="1"/>
    <col min="13332" max="13334" width="4.5546875" style="4" customWidth="1"/>
    <col min="13335" max="13568" width="4.5546875" style="4"/>
    <col min="13569" max="13569" width="11.5546875" style="4" bestFit="1" customWidth="1"/>
    <col min="13570" max="13578" width="9.33203125" style="4" customWidth="1"/>
    <col min="13579" max="13587" width="11.33203125" style="4" customWidth="1"/>
    <col min="13588" max="13590" width="4.5546875" style="4" customWidth="1"/>
    <col min="13591" max="13824" width="4.5546875" style="4"/>
    <col min="13825" max="13825" width="11.5546875" style="4" bestFit="1" customWidth="1"/>
    <col min="13826" max="13834" width="9.33203125" style="4" customWidth="1"/>
    <col min="13835" max="13843" width="11.33203125" style="4" customWidth="1"/>
    <col min="13844" max="13846" width="4.5546875" style="4" customWidth="1"/>
    <col min="13847" max="14080" width="4.5546875" style="4"/>
    <col min="14081" max="14081" width="11.5546875" style="4" bestFit="1" customWidth="1"/>
    <col min="14082" max="14090" width="9.33203125" style="4" customWidth="1"/>
    <col min="14091" max="14099" width="11.33203125" style="4" customWidth="1"/>
    <col min="14100" max="14102" width="4.5546875" style="4" customWidth="1"/>
    <col min="14103" max="14336" width="4.5546875" style="4"/>
    <col min="14337" max="14337" width="11.5546875" style="4" bestFit="1" customWidth="1"/>
    <col min="14338" max="14346" width="9.33203125" style="4" customWidth="1"/>
    <col min="14347" max="14355" width="11.33203125" style="4" customWidth="1"/>
    <col min="14356" max="14358" width="4.5546875" style="4" customWidth="1"/>
    <col min="14359" max="14592" width="4.5546875" style="4"/>
    <col min="14593" max="14593" width="11.5546875" style="4" bestFit="1" customWidth="1"/>
    <col min="14594" max="14602" width="9.33203125" style="4" customWidth="1"/>
    <col min="14603" max="14611" width="11.33203125" style="4" customWidth="1"/>
    <col min="14612" max="14614" width="4.5546875" style="4" customWidth="1"/>
    <col min="14615" max="14848" width="4.5546875" style="4"/>
    <col min="14849" max="14849" width="11.5546875" style="4" bestFit="1" customWidth="1"/>
    <col min="14850" max="14858" width="9.33203125" style="4" customWidth="1"/>
    <col min="14859" max="14867" width="11.33203125" style="4" customWidth="1"/>
    <col min="14868" max="14870" width="4.5546875" style="4" customWidth="1"/>
    <col min="14871" max="15104" width="4.5546875" style="4"/>
    <col min="15105" max="15105" width="11.5546875" style="4" bestFit="1" customWidth="1"/>
    <col min="15106" max="15114" width="9.33203125" style="4" customWidth="1"/>
    <col min="15115" max="15123" width="11.33203125" style="4" customWidth="1"/>
    <col min="15124" max="15126" width="4.5546875" style="4" customWidth="1"/>
    <col min="15127" max="15360" width="4.5546875" style="4"/>
    <col min="15361" max="15361" width="11.5546875" style="4" bestFit="1" customWidth="1"/>
    <col min="15362" max="15370" width="9.33203125" style="4" customWidth="1"/>
    <col min="15371" max="15379" width="11.33203125" style="4" customWidth="1"/>
    <col min="15380" max="15382" width="4.5546875" style="4" customWidth="1"/>
    <col min="15383" max="15616" width="4.5546875" style="4"/>
    <col min="15617" max="15617" width="11.5546875" style="4" bestFit="1" customWidth="1"/>
    <col min="15618" max="15626" width="9.33203125" style="4" customWidth="1"/>
    <col min="15627" max="15635" width="11.33203125" style="4" customWidth="1"/>
    <col min="15636" max="15638" width="4.5546875" style="4" customWidth="1"/>
    <col min="15639" max="15872" width="4.5546875" style="4"/>
    <col min="15873" max="15873" width="11.5546875" style="4" bestFit="1" customWidth="1"/>
    <col min="15874" max="15882" width="9.33203125" style="4" customWidth="1"/>
    <col min="15883" max="15891" width="11.33203125" style="4" customWidth="1"/>
    <col min="15892" max="15894" width="4.5546875" style="4" customWidth="1"/>
    <col min="15895" max="16128" width="4.5546875" style="4"/>
    <col min="16129" max="16129" width="11.5546875" style="4" bestFit="1" customWidth="1"/>
    <col min="16130" max="16138" width="9.33203125" style="4" customWidth="1"/>
    <col min="16139" max="16147" width="11.33203125" style="4" customWidth="1"/>
    <col min="16148" max="16150" width="4.5546875" style="4" customWidth="1"/>
    <col min="16151" max="16384" width="4.5546875" style="4"/>
  </cols>
  <sheetData>
    <row r="1" spans="1:26" ht="52.5" customHeight="1" x14ac:dyDescent="0.15">
      <c r="A1" s="124" t="s">
        <v>46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3" spans="1:26" ht="20.25" customHeight="1" x14ac:dyDescent="0.2">
      <c r="A3" s="63" t="s">
        <v>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" t="s">
        <v>6</v>
      </c>
      <c r="T3" s="1"/>
    </row>
    <row r="4" spans="1:26" s="6" customFormat="1" ht="16.5" customHeight="1" x14ac:dyDescent="0.15">
      <c r="A4" s="125" t="s">
        <v>7</v>
      </c>
      <c r="B4" s="127" t="s">
        <v>8</v>
      </c>
      <c r="C4" s="127"/>
      <c r="D4" s="127"/>
      <c r="E4" s="127"/>
      <c r="F4" s="127"/>
      <c r="G4" s="127"/>
      <c r="H4" s="127"/>
      <c r="I4" s="127"/>
      <c r="J4" s="127"/>
      <c r="K4" s="128" t="s">
        <v>9</v>
      </c>
      <c r="L4" s="128"/>
      <c r="M4" s="128"/>
      <c r="N4" s="128"/>
      <c r="O4" s="128"/>
      <c r="P4" s="128"/>
      <c r="Q4" s="128"/>
      <c r="R4" s="128"/>
      <c r="S4" s="129"/>
      <c r="T4" s="130" t="s">
        <v>10</v>
      </c>
      <c r="U4" s="5"/>
      <c r="V4" s="5"/>
      <c r="W4" s="5"/>
      <c r="Z4" s="4"/>
    </row>
    <row r="5" spans="1:26" s="6" customFormat="1" ht="16.5" customHeight="1" x14ac:dyDescent="0.15">
      <c r="A5" s="126"/>
      <c r="B5" s="133" t="s">
        <v>11</v>
      </c>
      <c r="C5" s="133" t="s">
        <v>12</v>
      </c>
      <c r="D5" s="133"/>
      <c r="E5" s="133"/>
      <c r="F5" s="133"/>
      <c r="G5" s="133" t="s">
        <v>13</v>
      </c>
      <c r="H5" s="133"/>
      <c r="I5" s="133"/>
      <c r="J5" s="134" t="s">
        <v>14</v>
      </c>
      <c r="K5" s="133" t="s">
        <v>11</v>
      </c>
      <c r="L5" s="133" t="s">
        <v>12</v>
      </c>
      <c r="M5" s="133"/>
      <c r="N5" s="133"/>
      <c r="O5" s="133"/>
      <c r="P5" s="133" t="s">
        <v>13</v>
      </c>
      <c r="Q5" s="133"/>
      <c r="R5" s="133"/>
      <c r="S5" s="135" t="s">
        <v>15</v>
      </c>
      <c r="T5" s="131"/>
      <c r="U5" s="5"/>
      <c r="V5" s="5"/>
      <c r="W5" s="5"/>
      <c r="Z5" s="4"/>
    </row>
    <row r="6" spans="1:26" s="6" customFormat="1" ht="16.5" customHeight="1" x14ac:dyDescent="0.15">
      <c r="A6" s="126"/>
      <c r="B6" s="133"/>
      <c r="C6" s="102" t="s">
        <v>11</v>
      </c>
      <c r="D6" s="103" t="s">
        <v>74</v>
      </c>
      <c r="E6" s="103" t="s">
        <v>75</v>
      </c>
      <c r="F6" s="103" t="s">
        <v>16</v>
      </c>
      <c r="G6" s="103" t="s">
        <v>11</v>
      </c>
      <c r="H6" s="103" t="s">
        <v>17</v>
      </c>
      <c r="I6" s="103" t="s">
        <v>18</v>
      </c>
      <c r="J6" s="134"/>
      <c r="K6" s="133"/>
      <c r="L6" s="102" t="s">
        <v>11</v>
      </c>
      <c r="M6" s="103" t="s">
        <v>74</v>
      </c>
      <c r="N6" s="103" t="s">
        <v>75</v>
      </c>
      <c r="O6" s="102" t="s">
        <v>19</v>
      </c>
      <c r="P6" s="102" t="s">
        <v>11</v>
      </c>
      <c r="Q6" s="102" t="s">
        <v>20</v>
      </c>
      <c r="R6" s="102" t="s">
        <v>21</v>
      </c>
      <c r="S6" s="135"/>
      <c r="T6" s="132"/>
      <c r="U6" s="5"/>
      <c r="V6" s="5"/>
      <c r="W6" s="5"/>
      <c r="Z6" s="4"/>
    </row>
    <row r="7" spans="1:26" s="6" customFormat="1" ht="16.5" customHeight="1" x14ac:dyDescent="0.15">
      <c r="A7" s="58" t="s">
        <v>69</v>
      </c>
      <c r="B7" s="44">
        <f>C7+G7+J7</f>
        <v>39373</v>
      </c>
      <c r="C7" s="44">
        <f>SUM(D7:F7)</f>
        <v>4576</v>
      </c>
      <c r="D7" s="44">
        <v>2521</v>
      </c>
      <c r="E7" s="44">
        <v>156</v>
      </c>
      <c r="F7" s="44">
        <v>1899</v>
      </c>
      <c r="G7" s="44">
        <f>SUM(H7:I7)</f>
        <v>1753</v>
      </c>
      <c r="H7" s="44">
        <v>516</v>
      </c>
      <c r="I7" s="44">
        <v>1237</v>
      </c>
      <c r="J7" s="44">
        <v>33044</v>
      </c>
      <c r="K7" s="45">
        <f>L7+P7+S7</f>
        <v>5705792</v>
      </c>
      <c r="L7" s="45">
        <f>SUM(M7:O7)</f>
        <v>613107</v>
      </c>
      <c r="M7" s="45">
        <v>332247</v>
      </c>
      <c r="N7" s="45">
        <v>22045</v>
      </c>
      <c r="O7" s="45">
        <v>258815</v>
      </c>
      <c r="P7" s="45">
        <f>SUM(Q7:R7)</f>
        <v>241316</v>
      </c>
      <c r="Q7" s="45">
        <v>69742</v>
      </c>
      <c r="R7" s="45">
        <v>171574</v>
      </c>
      <c r="S7" s="46">
        <v>4851369</v>
      </c>
      <c r="T7" s="52">
        <f t="shared" ref="T7:T17" si="0">K7/B7</f>
        <v>144.91636400579077</v>
      </c>
      <c r="U7" s="9"/>
      <c r="V7" s="9"/>
      <c r="W7" s="5"/>
      <c r="Z7" s="4"/>
    </row>
    <row r="8" spans="1:26" ht="16.5" customHeight="1" x14ac:dyDescent="0.15">
      <c r="A8" s="163" t="s">
        <v>60</v>
      </c>
      <c r="B8" s="169">
        <f t="shared" ref="B8" si="1">C8+G8+J8</f>
        <v>3079</v>
      </c>
      <c r="C8" s="169">
        <f t="shared" ref="C8" si="2">SUM(D8:F8)</f>
        <v>396</v>
      </c>
      <c r="D8" s="169">
        <v>139</v>
      </c>
      <c r="E8" s="169">
        <v>10</v>
      </c>
      <c r="F8" s="169">
        <v>247</v>
      </c>
      <c r="G8" s="170">
        <f t="shared" ref="G8" si="3">SUM(H8:I8)</f>
        <v>116</v>
      </c>
      <c r="H8" s="169">
        <v>66</v>
      </c>
      <c r="I8" s="169">
        <v>50</v>
      </c>
      <c r="J8" s="169">
        <v>2567</v>
      </c>
      <c r="K8" s="169">
        <f t="shared" ref="K8" si="4">L8+P8+S8</f>
        <v>427438</v>
      </c>
      <c r="L8" s="169">
        <f t="shared" ref="L8" si="5">M8+N8+O8</f>
        <v>57410</v>
      </c>
      <c r="M8" s="169">
        <v>19683</v>
      </c>
      <c r="N8" s="169">
        <v>1589</v>
      </c>
      <c r="O8" s="169">
        <v>36138</v>
      </c>
      <c r="P8" s="169">
        <f t="shared" ref="P8" si="6">Q8+R8</f>
        <v>15146</v>
      </c>
      <c r="Q8" s="169">
        <v>7988</v>
      </c>
      <c r="R8" s="169">
        <v>7158</v>
      </c>
      <c r="S8" s="171">
        <v>354882</v>
      </c>
      <c r="T8" s="172">
        <f t="shared" ref="T8" si="7">K8/B8</f>
        <v>138.82364404027282</v>
      </c>
      <c r="U8" s="11"/>
      <c r="V8" s="9"/>
    </row>
    <row r="9" spans="1:26" ht="16.5" customHeight="1" x14ac:dyDescent="0.15">
      <c r="A9" s="59" t="s">
        <v>59</v>
      </c>
      <c r="B9" s="41">
        <f t="shared" ref="B9:B17" si="8">C9+G9+J9</f>
        <v>3266</v>
      </c>
      <c r="C9" s="41">
        <f t="shared" ref="C9:C17" si="9">SUM(D9:F9)</f>
        <v>691</v>
      </c>
      <c r="D9" s="40">
        <v>608</v>
      </c>
      <c r="E9" s="40">
        <v>24</v>
      </c>
      <c r="F9" s="40">
        <v>59</v>
      </c>
      <c r="G9" s="47">
        <f t="shared" ref="G9:G17" si="10">SUM(H9:I9)</f>
        <v>61</v>
      </c>
      <c r="H9" s="40">
        <v>28</v>
      </c>
      <c r="I9" s="40">
        <v>33</v>
      </c>
      <c r="J9" s="40">
        <v>2514</v>
      </c>
      <c r="K9" s="41">
        <f t="shared" ref="K9:K17" si="11">L9+P9+S9</f>
        <v>423761</v>
      </c>
      <c r="L9" s="41">
        <f t="shared" ref="L9:L17" si="12">M9+N9+O9</f>
        <v>93465</v>
      </c>
      <c r="M9" s="40">
        <v>80756</v>
      </c>
      <c r="N9" s="40">
        <v>2731</v>
      </c>
      <c r="O9" s="40">
        <v>9978</v>
      </c>
      <c r="P9" s="41">
        <f t="shared" ref="P9:P17" si="13">Q9+R9</f>
        <v>6920</v>
      </c>
      <c r="Q9" s="40">
        <v>3628</v>
      </c>
      <c r="R9" s="40">
        <v>3292</v>
      </c>
      <c r="S9" s="43">
        <v>323376</v>
      </c>
      <c r="T9" s="56">
        <f t="shared" si="0"/>
        <v>129.74923453766075</v>
      </c>
      <c r="U9" s="11"/>
      <c r="V9" s="9"/>
    </row>
    <row r="10" spans="1:26" ht="16.5" customHeight="1" x14ac:dyDescent="0.15">
      <c r="A10" s="59" t="s">
        <v>61</v>
      </c>
      <c r="B10" s="41">
        <f>C10+G10+J10</f>
        <v>6</v>
      </c>
      <c r="C10" s="41">
        <f t="shared" si="9"/>
        <v>0</v>
      </c>
      <c r="D10" s="40"/>
      <c r="E10" s="40"/>
      <c r="F10" s="40"/>
      <c r="G10" s="47">
        <f t="shared" si="10"/>
        <v>0</v>
      </c>
      <c r="H10" s="40"/>
      <c r="I10" s="40"/>
      <c r="J10" s="40">
        <v>6</v>
      </c>
      <c r="K10" s="41">
        <f t="shared" si="11"/>
        <v>989</v>
      </c>
      <c r="L10" s="41">
        <f t="shared" si="12"/>
        <v>0</v>
      </c>
      <c r="M10" s="40">
        <v>0</v>
      </c>
      <c r="N10" s="40">
        <v>0</v>
      </c>
      <c r="O10" s="40">
        <v>0</v>
      </c>
      <c r="P10" s="41">
        <f t="shared" si="13"/>
        <v>0</v>
      </c>
      <c r="Q10" s="40">
        <v>0</v>
      </c>
      <c r="R10" s="40">
        <v>0</v>
      </c>
      <c r="S10" s="43">
        <v>989</v>
      </c>
      <c r="T10" s="56">
        <f t="shared" si="0"/>
        <v>164.83333333333334</v>
      </c>
      <c r="U10" s="11"/>
      <c r="V10" s="9"/>
    </row>
    <row r="11" spans="1:26" ht="16.5" customHeight="1" x14ac:dyDescent="0.15">
      <c r="A11" s="59" t="s">
        <v>62</v>
      </c>
      <c r="B11" s="41">
        <f t="shared" si="8"/>
        <v>241</v>
      </c>
      <c r="C11" s="41">
        <f t="shared" si="9"/>
        <v>75</v>
      </c>
      <c r="D11" s="40">
        <v>25</v>
      </c>
      <c r="E11" s="40">
        <v>3</v>
      </c>
      <c r="F11" s="40">
        <v>47</v>
      </c>
      <c r="G11" s="47">
        <f t="shared" si="10"/>
        <v>50</v>
      </c>
      <c r="H11" s="40">
        <v>49</v>
      </c>
      <c r="I11" s="40">
        <v>1</v>
      </c>
      <c r="J11" s="40">
        <v>116</v>
      </c>
      <c r="K11" s="41">
        <f t="shared" si="11"/>
        <v>31440</v>
      </c>
      <c r="L11" s="41">
        <f t="shared" si="12"/>
        <v>11715</v>
      </c>
      <c r="M11" s="40">
        <v>3660</v>
      </c>
      <c r="N11" s="40">
        <v>484</v>
      </c>
      <c r="O11" s="40">
        <v>7571</v>
      </c>
      <c r="P11" s="41">
        <f t="shared" si="13"/>
        <v>5237</v>
      </c>
      <c r="Q11" s="40">
        <v>5237</v>
      </c>
      <c r="R11" s="40">
        <v>0</v>
      </c>
      <c r="S11" s="43">
        <v>14488</v>
      </c>
      <c r="T11" s="56">
        <f t="shared" si="0"/>
        <v>130.4564315352697</v>
      </c>
      <c r="U11" s="11"/>
      <c r="V11" s="9"/>
    </row>
    <row r="12" spans="1:26" ht="16.5" customHeight="1" x14ac:dyDescent="0.15">
      <c r="A12" s="59" t="s">
        <v>63</v>
      </c>
      <c r="B12" s="41">
        <f t="shared" si="8"/>
        <v>427</v>
      </c>
      <c r="C12" s="41">
        <f t="shared" si="9"/>
        <v>102</v>
      </c>
      <c r="D12" s="40">
        <v>83</v>
      </c>
      <c r="E12" s="40">
        <v>2</v>
      </c>
      <c r="F12" s="40">
        <v>17</v>
      </c>
      <c r="G12" s="47">
        <f t="shared" si="10"/>
        <v>21</v>
      </c>
      <c r="H12" s="40">
        <v>20</v>
      </c>
      <c r="I12" s="40">
        <v>1</v>
      </c>
      <c r="J12" s="40">
        <v>304</v>
      </c>
      <c r="K12" s="41">
        <f t="shared" si="11"/>
        <v>48970</v>
      </c>
      <c r="L12" s="41">
        <f t="shared" si="12"/>
        <v>12688</v>
      </c>
      <c r="M12" s="40">
        <v>10806</v>
      </c>
      <c r="N12" s="40">
        <v>244</v>
      </c>
      <c r="O12" s="40">
        <v>1638</v>
      </c>
      <c r="P12" s="41">
        <f t="shared" si="13"/>
        <v>2684</v>
      </c>
      <c r="Q12" s="40">
        <v>2536</v>
      </c>
      <c r="R12" s="40">
        <v>148</v>
      </c>
      <c r="S12" s="43">
        <v>33598</v>
      </c>
      <c r="T12" s="56">
        <f t="shared" si="0"/>
        <v>114.68384074941451</v>
      </c>
      <c r="U12" s="11"/>
      <c r="V12" s="9"/>
    </row>
    <row r="13" spans="1:26" ht="16.5" customHeight="1" x14ac:dyDescent="0.15">
      <c r="A13" s="59" t="s">
        <v>64</v>
      </c>
      <c r="B13" s="41">
        <f t="shared" si="8"/>
        <v>1261</v>
      </c>
      <c r="C13" s="41">
        <f t="shared" si="9"/>
        <v>364</v>
      </c>
      <c r="D13" s="40">
        <v>83</v>
      </c>
      <c r="E13" s="40">
        <v>1</v>
      </c>
      <c r="F13" s="40">
        <v>280</v>
      </c>
      <c r="G13" s="47">
        <f t="shared" si="10"/>
        <v>69</v>
      </c>
      <c r="H13" s="40">
        <v>62</v>
      </c>
      <c r="I13" s="40">
        <v>7</v>
      </c>
      <c r="J13" s="40">
        <v>828</v>
      </c>
      <c r="K13" s="41">
        <f t="shared" si="11"/>
        <v>204924</v>
      </c>
      <c r="L13" s="41">
        <f t="shared" si="12"/>
        <v>62260</v>
      </c>
      <c r="M13" s="40">
        <v>12912</v>
      </c>
      <c r="N13" s="40">
        <v>153</v>
      </c>
      <c r="O13" s="40">
        <v>49195</v>
      </c>
      <c r="P13" s="41">
        <f t="shared" si="13"/>
        <v>10765</v>
      </c>
      <c r="Q13" s="40">
        <v>9630</v>
      </c>
      <c r="R13" s="40">
        <v>1135</v>
      </c>
      <c r="S13" s="43">
        <v>131899</v>
      </c>
      <c r="T13" s="56">
        <f t="shared" si="0"/>
        <v>162.50911974623315</v>
      </c>
      <c r="U13" s="11"/>
      <c r="V13" s="9"/>
    </row>
    <row r="14" spans="1:26" ht="16.5" customHeight="1" x14ac:dyDescent="0.15">
      <c r="A14" s="59" t="s">
        <v>65</v>
      </c>
      <c r="B14" s="41">
        <f t="shared" si="8"/>
        <v>828</v>
      </c>
      <c r="C14" s="41">
        <f t="shared" si="9"/>
        <v>414</v>
      </c>
      <c r="D14" s="40">
        <v>62</v>
      </c>
      <c r="E14" s="40">
        <v>95</v>
      </c>
      <c r="F14" s="40">
        <v>257</v>
      </c>
      <c r="G14" s="47">
        <f t="shared" si="10"/>
        <v>61</v>
      </c>
      <c r="H14" s="40">
        <v>56</v>
      </c>
      <c r="I14" s="40">
        <v>5</v>
      </c>
      <c r="J14" s="40">
        <v>353</v>
      </c>
      <c r="K14" s="41">
        <f t="shared" si="11"/>
        <v>122209</v>
      </c>
      <c r="L14" s="41">
        <f t="shared" si="12"/>
        <v>62143</v>
      </c>
      <c r="M14" s="40">
        <v>4819</v>
      </c>
      <c r="N14" s="40">
        <v>15002</v>
      </c>
      <c r="O14" s="40">
        <v>42322</v>
      </c>
      <c r="P14" s="41">
        <f t="shared" si="13"/>
        <v>6893</v>
      </c>
      <c r="Q14" s="40">
        <v>6258</v>
      </c>
      <c r="R14" s="40">
        <v>635</v>
      </c>
      <c r="S14" s="43">
        <v>53173</v>
      </c>
      <c r="T14" s="56">
        <f t="shared" si="0"/>
        <v>147.59541062801932</v>
      </c>
      <c r="U14" s="11"/>
      <c r="V14" s="9"/>
    </row>
    <row r="15" spans="1:26" ht="16.5" customHeight="1" x14ac:dyDescent="0.15">
      <c r="A15" s="59" t="s">
        <v>66</v>
      </c>
      <c r="B15" s="41">
        <f t="shared" si="8"/>
        <v>1146</v>
      </c>
      <c r="C15" s="41">
        <f t="shared" si="9"/>
        <v>318</v>
      </c>
      <c r="D15" s="40">
        <v>72</v>
      </c>
      <c r="E15" s="40">
        <v>4</v>
      </c>
      <c r="F15" s="40">
        <v>242</v>
      </c>
      <c r="G15" s="47">
        <f t="shared" si="10"/>
        <v>53</v>
      </c>
      <c r="H15" s="40">
        <v>40</v>
      </c>
      <c r="I15" s="40">
        <v>13</v>
      </c>
      <c r="J15" s="40">
        <v>775</v>
      </c>
      <c r="K15" s="41">
        <f t="shared" si="11"/>
        <v>165788</v>
      </c>
      <c r="L15" s="41">
        <f t="shared" si="12"/>
        <v>37316</v>
      </c>
      <c r="M15" s="40">
        <v>9839</v>
      </c>
      <c r="N15" s="40">
        <v>575</v>
      </c>
      <c r="O15" s="40">
        <v>26902</v>
      </c>
      <c r="P15" s="41">
        <f t="shared" si="13"/>
        <v>6953</v>
      </c>
      <c r="Q15" s="40">
        <v>5293</v>
      </c>
      <c r="R15" s="40">
        <v>1660</v>
      </c>
      <c r="S15" s="43">
        <v>121519</v>
      </c>
      <c r="T15" s="56">
        <f>K15/B15</f>
        <v>144.66666666666666</v>
      </c>
      <c r="U15" s="11"/>
      <c r="V15" s="9"/>
    </row>
    <row r="16" spans="1:26" ht="16.5" customHeight="1" x14ac:dyDescent="0.15">
      <c r="A16" s="59" t="s">
        <v>67</v>
      </c>
      <c r="B16" s="41">
        <f t="shared" si="8"/>
        <v>17712</v>
      </c>
      <c r="C16" s="41">
        <f t="shared" si="9"/>
        <v>1352</v>
      </c>
      <c r="D16" s="40">
        <v>790</v>
      </c>
      <c r="E16" s="40">
        <v>13</v>
      </c>
      <c r="F16" s="40">
        <v>549</v>
      </c>
      <c r="G16" s="47">
        <f t="shared" si="10"/>
        <v>1085</v>
      </c>
      <c r="H16" s="40">
        <v>187</v>
      </c>
      <c r="I16" s="40">
        <v>898</v>
      </c>
      <c r="J16" s="40">
        <v>15275</v>
      </c>
      <c r="K16" s="41">
        <f t="shared" si="11"/>
        <v>2467130</v>
      </c>
      <c r="L16" s="41">
        <f t="shared" si="12"/>
        <v>153088</v>
      </c>
      <c r="M16" s="40">
        <v>103193</v>
      </c>
      <c r="N16" s="40">
        <v>778</v>
      </c>
      <c r="O16" s="40">
        <v>49117</v>
      </c>
      <c r="P16" s="41">
        <f t="shared" si="13"/>
        <v>152008</v>
      </c>
      <c r="Q16" s="40">
        <v>27643</v>
      </c>
      <c r="R16" s="40">
        <v>124365</v>
      </c>
      <c r="S16" s="43">
        <v>2162034</v>
      </c>
      <c r="T16" s="56">
        <f>K16/B16</f>
        <v>139.29144083107496</v>
      </c>
      <c r="U16" s="11"/>
      <c r="V16" s="9"/>
    </row>
    <row r="17" spans="1:22" ht="16.5" customHeight="1" x14ac:dyDescent="0.15">
      <c r="A17" s="167" t="s">
        <v>73</v>
      </c>
      <c r="B17" s="49">
        <f t="shared" si="8"/>
        <v>11407</v>
      </c>
      <c r="C17" s="49">
        <f t="shared" si="9"/>
        <v>864</v>
      </c>
      <c r="D17" s="48">
        <v>659</v>
      </c>
      <c r="E17" s="48">
        <v>4</v>
      </c>
      <c r="F17" s="48">
        <v>201</v>
      </c>
      <c r="G17" s="168">
        <f t="shared" si="10"/>
        <v>237</v>
      </c>
      <c r="H17" s="48">
        <v>8</v>
      </c>
      <c r="I17" s="48">
        <v>229</v>
      </c>
      <c r="J17" s="48">
        <v>10306</v>
      </c>
      <c r="K17" s="49">
        <f t="shared" si="11"/>
        <v>1813143</v>
      </c>
      <c r="L17" s="49">
        <f t="shared" si="12"/>
        <v>123022</v>
      </c>
      <c r="M17" s="48">
        <v>86579</v>
      </c>
      <c r="N17" s="48">
        <v>489</v>
      </c>
      <c r="O17" s="48">
        <v>35954</v>
      </c>
      <c r="P17" s="49">
        <f t="shared" si="13"/>
        <v>34710</v>
      </c>
      <c r="Q17" s="48">
        <v>1529</v>
      </c>
      <c r="R17" s="48">
        <v>33181</v>
      </c>
      <c r="S17" s="51">
        <v>1655411</v>
      </c>
      <c r="T17" s="57">
        <f t="shared" si="0"/>
        <v>158.95003068291399</v>
      </c>
      <c r="U17" s="11"/>
      <c r="V17" s="9"/>
    </row>
  </sheetData>
  <mergeCells count="13">
    <mergeCell ref="A1:S1"/>
    <mergeCell ref="A4:A6"/>
    <mergeCell ref="B4:J4"/>
    <mergeCell ref="K4:S4"/>
    <mergeCell ref="T4:T6"/>
    <mergeCell ref="B5:B6"/>
    <mergeCell ref="C5:F5"/>
    <mergeCell ref="G5:I5"/>
    <mergeCell ref="J5:J6"/>
    <mergeCell ref="K5:K6"/>
    <mergeCell ref="L5:O5"/>
    <mergeCell ref="P5:R5"/>
    <mergeCell ref="S5:S6"/>
  </mergeCells>
  <phoneticPr fontId="3" type="noConversion"/>
  <conditionalFormatting sqref="A3 S3 D6:I6 U6:Y6 D7:F7 H7:Y7 A7 A18:AD65274 AA6:IV7 D10:F17 AE9:IV65274 A9:A17 H9:Y17 AA9:AD17">
    <cfRule type="cellIs" dxfId="13" priority="21" operator="lessThan">
      <formula>0</formula>
    </cfRule>
  </conditionalFormatting>
  <conditionalFormatting sqref="D9:F9">
    <cfRule type="cellIs" dxfId="12" priority="16" operator="lessThan">
      <formula>0</formula>
    </cfRule>
  </conditionalFormatting>
  <conditionalFormatting sqref="M6:N6">
    <cfRule type="cellIs" dxfId="11" priority="2" operator="lessThan">
      <formula>0</formula>
    </cfRule>
  </conditionalFormatting>
  <conditionalFormatting sqref="D8:F8 A8 H8:Y8 AA8:IV8">
    <cfRule type="cellIs" dxfId="10" priority="1" operator="lessThan">
      <formula>0</formula>
    </cfRule>
  </conditionalFormatting>
  <printOptions horizontalCentered="1"/>
  <pageMargins left="0.15748031496062992" right="0.15748031496062992" top="0.35433070866141736" bottom="0.39370078740157483" header="0.31496062992125984" footer="0.15748031496062992"/>
  <pageSetup paperSize="9" orientation="landscape" r:id="rId1"/>
  <headerFooter>
    <oddFooter>&amp;C&amp;"맑은 고딕,보통"&amp;8&amp;P&amp;R&amp;"맑은 고딕,보통"&amp;8소유별/행정구역별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pane xSplit="1" ySplit="5" topLeftCell="B6" activePane="bottomRight" state="frozen"/>
      <selection activeCell="E21" sqref="E21"/>
      <selection pane="topRight" activeCell="E21" sqref="E21"/>
      <selection pane="bottomLeft" activeCell="E21" sqref="E21"/>
      <selection pane="bottomRight" activeCell="F34" sqref="F34"/>
    </sheetView>
  </sheetViews>
  <sheetFormatPr defaultRowHeight="13.5" x14ac:dyDescent="0.15"/>
  <cols>
    <col min="1" max="1" width="11.5546875" style="90" bestFit="1" customWidth="1"/>
    <col min="2" max="7" width="9.33203125" style="64" customWidth="1"/>
    <col min="8" max="8" width="12.5546875" style="64" bestFit="1" customWidth="1"/>
    <col min="9" max="11" width="11.33203125" style="65" customWidth="1"/>
    <col min="12" max="12" width="8.77734375" style="64" hidden="1" customWidth="1"/>
    <col min="13" max="13" width="10.109375" style="65" hidden="1" customWidth="1"/>
    <col min="14" max="14" width="0" style="66" hidden="1" customWidth="1"/>
    <col min="15" max="15" width="9.33203125" style="66" hidden="1" customWidth="1"/>
    <col min="16" max="18" width="10.21875" style="65" bestFit="1" customWidth="1"/>
    <col min="19" max="249" width="8.88671875" style="65"/>
    <col min="250" max="250" width="11.5546875" style="65" bestFit="1" customWidth="1"/>
    <col min="251" max="256" width="9.33203125" style="65" customWidth="1"/>
    <col min="257" max="260" width="11.33203125" style="65" customWidth="1"/>
    <col min="261" max="264" width="0" style="65" hidden="1" customWidth="1"/>
    <col min="265" max="268" width="10.21875" style="65" bestFit="1" customWidth="1"/>
    <col min="269" max="505" width="8.88671875" style="65"/>
    <col min="506" max="506" width="11.5546875" style="65" bestFit="1" customWidth="1"/>
    <col min="507" max="512" width="9.33203125" style="65" customWidth="1"/>
    <col min="513" max="516" width="11.33203125" style="65" customWidth="1"/>
    <col min="517" max="520" width="0" style="65" hidden="1" customWidth="1"/>
    <col min="521" max="524" width="10.21875" style="65" bestFit="1" customWidth="1"/>
    <col min="525" max="761" width="8.88671875" style="65"/>
    <col min="762" max="762" width="11.5546875" style="65" bestFit="1" customWidth="1"/>
    <col min="763" max="768" width="9.33203125" style="65" customWidth="1"/>
    <col min="769" max="772" width="11.33203125" style="65" customWidth="1"/>
    <col min="773" max="776" width="0" style="65" hidden="1" customWidth="1"/>
    <col min="777" max="780" width="10.21875" style="65" bestFit="1" customWidth="1"/>
    <col min="781" max="1017" width="8.88671875" style="65"/>
    <col min="1018" max="1018" width="11.5546875" style="65" bestFit="1" customWidth="1"/>
    <col min="1019" max="1024" width="9.33203125" style="65" customWidth="1"/>
    <col min="1025" max="1028" width="11.33203125" style="65" customWidth="1"/>
    <col min="1029" max="1032" width="0" style="65" hidden="1" customWidth="1"/>
    <col min="1033" max="1036" width="10.21875" style="65" bestFit="1" customWidth="1"/>
    <col min="1037" max="1273" width="8.88671875" style="65"/>
    <col min="1274" max="1274" width="11.5546875" style="65" bestFit="1" customWidth="1"/>
    <col min="1275" max="1280" width="9.33203125" style="65" customWidth="1"/>
    <col min="1281" max="1284" width="11.33203125" style="65" customWidth="1"/>
    <col min="1285" max="1288" width="0" style="65" hidden="1" customWidth="1"/>
    <col min="1289" max="1292" width="10.21875" style="65" bestFit="1" customWidth="1"/>
    <col min="1293" max="1529" width="8.88671875" style="65"/>
    <col min="1530" max="1530" width="11.5546875" style="65" bestFit="1" customWidth="1"/>
    <col min="1531" max="1536" width="9.33203125" style="65" customWidth="1"/>
    <col min="1537" max="1540" width="11.33203125" style="65" customWidth="1"/>
    <col min="1541" max="1544" width="0" style="65" hidden="1" customWidth="1"/>
    <col min="1545" max="1548" width="10.21875" style="65" bestFit="1" customWidth="1"/>
    <col min="1549" max="1785" width="8.88671875" style="65"/>
    <col min="1786" max="1786" width="11.5546875" style="65" bestFit="1" customWidth="1"/>
    <col min="1787" max="1792" width="9.33203125" style="65" customWidth="1"/>
    <col min="1793" max="1796" width="11.33203125" style="65" customWidth="1"/>
    <col min="1797" max="1800" width="0" style="65" hidden="1" customWidth="1"/>
    <col min="1801" max="1804" width="10.21875" style="65" bestFit="1" customWidth="1"/>
    <col min="1805" max="2041" width="8.88671875" style="65"/>
    <col min="2042" max="2042" width="11.5546875" style="65" bestFit="1" customWidth="1"/>
    <col min="2043" max="2048" width="9.33203125" style="65" customWidth="1"/>
    <col min="2049" max="2052" width="11.33203125" style="65" customWidth="1"/>
    <col min="2053" max="2056" width="0" style="65" hidden="1" customWidth="1"/>
    <col min="2057" max="2060" width="10.21875" style="65" bestFit="1" customWidth="1"/>
    <col min="2061" max="2297" width="8.88671875" style="65"/>
    <col min="2298" max="2298" width="11.5546875" style="65" bestFit="1" customWidth="1"/>
    <col min="2299" max="2304" width="9.33203125" style="65" customWidth="1"/>
    <col min="2305" max="2308" width="11.33203125" style="65" customWidth="1"/>
    <col min="2309" max="2312" width="0" style="65" hidden="1" customWidth="1"/>
    <col min="2313" max="2316" width="10.21875" style="65" bestFit="1" customWidth="1"/>
    <col min="2317" max="2553" width="8.88671875" style="65"/>
    <col min="2554" max="2554" width="11.5546875" style="65" bestFit="1" customWidth="1"/>
    <col min="2555" max="2560" width="9.33203125" style="65" customWidth="1"/>
    <col min="2561" max="2564" width="11.33203125" style="65" customWidth="1"/>
    <col min="2565" max="2568" width="0" style="65" hidden="1" customWidth="1"/>
    <col min="2569" max="2572" width="10.21875" style="65" bestFit="1" customWidth="1"/>
    <col min="2573" max="2809" width="8.88671875" style="65"/>
    <col min="2810" max="2810" width="11.5546875" style="65" bestFit="1" customWidth="1"/>
    <col min="2811" max="2816" width="9.33203125" style="65" customWidth="1"/>
    <col min="2817" max="2820" width="11.33203125" style="65" customWidth="1"/>
    <col min="2821" max="2824" width="0" style="65" hidden="1" customWidth="1"/>
    <col min="2825" max="2828" width="10.21875" style="65" bestFit="1" customWidth="1"/>
    <col min="2829" max="3065" width="8.88671875" style="65"/>
    <col min="3066" max="3066" width="11.5546875" style="65" bestFit="1" customWidth="1"/>
    <col min="3067" max="3072" width="9.33203125" style="65" customWidth="1"/>
    <col min="3073" max="3076" width="11.33203125" style="65" customWidth="1"/>
    <col min="3077" max="3080" width="0" style="65" hidden="1" customWidth="1"/>
    <col min="3081" max="3084" width="10.21875" style="65" bestFit="1" customWidth="1"/>
    <col min="3085" max="3321" width="8.88671875" style="65"/>
    <col min="3322" max="3322" width="11.5546875" style="65" bestFit="1" customWidth="1"/>
    <col min="3323" max="3328" width="9.33203125" style="65" customWidth="1"/>
    <col min="3329" max="3332" width="11.33203125" style="65" customWidth="1"/>
    <col min="3333" max="3336" width="0" style="65" hidden="1" customWidth="1"/>
    <col min="3337" max="3340" width="10.21875" style="65" bestFit="1" customWidth="1"/>
    <col min="3341" max="3577" width="8.88671875" style="65"/>
    <col min="3578" max="3578" width="11.5546875" style="65" bestFit="1" customWidth="1"/>
    <col min="3579" max="3584" width="9.33203125" style="65" customWidth="1"/>
    <col min="3585" max="3588" width="11.33203125" style="65" customWidth="1"/>
    <col min="3589" max="3592" width="0" style="65" hidden="1" customWidth="1"/>
    <col min="3593" max="3596" width="10.21875" style="65" bestFit="1" customWidth="1"/>
    <col min="3597" max="3833" width="8.88671875" style="65"/>
    <col min="3834" max="3834" width="11.5546875" style="65" bestFit="1" customWidth="1"/>
    <col min="3835" max="3840" width="9.33203125" style="65" customWidth="1"/>
    <col min="3841" max="3844" width="11.33203125" style="65" customWidth="1"/>
    <col min="3845" max="3848" width="0" style="65" hidden="1" customWidth="1"/>
    <col min="3849" max="3852" width="10.21875" style="65" bestFit="1" customWidth="1"/>
    <col min="3853" max="4089" width="8.88671875" style="65"/>
    <col min="4090" max="4090" width="11.5546875" style="65" bestFit="1" customWidth="1"/>
    <col min="4091" max="4096" width="9.33203125" style="65" customWidth="1"/>
    <col min="4097" max="4100" width="11.33203125" style="65" customWidth="1"/>
    <col min="4101" max="4104" width="0" style="65" hidden="1" customWidth="1"/>
    <col min="4105" max="4108" width="10.21875" style="65" bestFit="1" customWidth="1"/>
    <col min="4109" max="4345" width="8.88671875" style="65"/>
    <col min="4346" max="4346" width="11.5546875" style="65" bestFit="1" customWidth="1"/>
    <col min="4347" max="4352" width="9.33203125" style="65" customWidth="1"/>
    <col min="4353" max="4356" width="11.33203125" style="65" customWidth="1"/>
    <col min="4357" max="4360" width="0" style="65" hidden="1" customWidth="1"/>
    <col min="4361" max="4364" width="10.21875" style="65" bestFit="1" customWidth="1"/>
    <col min="4365" max="4601" width="8.88671875" style="65"/>
    <col min="4602" max="4602" width="11.5546875" style="65" bestFit="1" customWidth="1"/>
    <col min="4603" max="4608" width="9.33203125" style="65" customWidth="1"/>
    <col min="4609" max="4612" width="11.33203125" style="65" customWidth="1"/>
    <col min="4613" max="4616" width="0" style="65" hidden="1" customWidth="1"/>
    <col min="4617" max="4620" width="10.21875" style="65" bestFit="1" customWidth="1"/>
    <col min="4621" max="4857" width="8.88671875" style="65"/>
    <col min="4858" max="4858" width="11.5546875" style="65" bestFit="1" customWidth="1"/>
    <col min="4859" max="4864" width="9.33203125" style="65" customWidth="1"/>
    <col min="4865" max="4868" width="11.33203125" style="65" customWidth="1"/>
    <col min="4869" max="4872" width="0" style="65" hidden="1" customWidth="1"/>
    <col min="4873" max="4876" width="10.21875" style="65" bestFit="1" customWidth="1"/>
    <col min="4877" max="5113" width="8.88671875" style="65"/>
    <col min="5114" max="5114" width="11.5546875" style="65" bestFit="1" customWidth="1"/>
    <col min="5115" max="5120" width="9.33203125" style="65" customWidth="1"/>
    <col min="5121" max="5124" width="11.33203125" style="65" customWidth="1"/>
    <col min="5125" max="5128" width="0" style="65" hidden="1" customWidth="1"/>
    <col min="5129" max="5132" width="10.21875" style="65" bestFit="1" customWidth="1"/>
    <col min="5133" max="5369" width="8.88671875" style="65"/>
    <col min="5370" max="5370" width="11.5546875" style="65" bestFit="1" customWidth="1"/>
    <col min="5371" max="5376" width="9.33203125" style="65" customWidth="1"/>
    <col min="5377" max="5380" width="11.33203125" style="65" customWidth="1"/>
    <col min="5381" max="5384" width="0" style="65" hidden="1" customWidth="1"/>
    <col min="5385" max="5388" width="10.21875" style="65" bestFit="1" customWidth="1"/>
    <col min="5389" max="5625" width="8.88671875" style="65"/>
    <col min="5626" max="5626" width="11.5546875" style="65" bestFit="1" customWidth="1"/>
    <col min="5627" max="5632" width="9.33203125" style="65" customWidth="1"/>
    <col min="5633" max="5636" width="11.33203125" style="65" customWidth="1"/>
    <col min="5637" max="5640" width="0" style="65" hidden="1" customWidth="1"/>
    <col min="5641" max="5644" width="10.21875" style="65" bestFit="1" customWidth="1"/>
    <col min="5645" max="5881" width="8.88671875" style="65"/>
    <col min="5882" max="5882" width="11.5546875" style="65" bestFit="1" customWidth="1"/>
    <col min="5883" max="5888" width="9.33203125" style="65" customWidth="1"/>
    <col min="5889" max="5892" width="11.33203125" style="65" customWidth="1"/>
    <col min="5893" max="5896" width="0" style="65" hidden="1" customWidth="1"/>
    <col min="5897" max="5900" width="10.21875" style="65" bestFit="1" customWidth="1"/>
    <col min="5901" max="6137" width="8.88671875" style="65"/>
    <col min="6138" max="6138" width="11.5546875" style="65" bestFit="1" customWidth="1"/>
    <col min="6139" max="6144" width="9.33203125" style="65" customWidth="1"/>
    <col min="6145" max="6148" width="11.33203125" style="65" customWidth="1"/>
    <col min="6149" max="6152" width="0" style="65" hidden="1" customWidth="1"/>
    <col min="6153" max="6156" width="10.21875" style="65" bestFit="1" customWidth="1"/>
    <col min="6157" max="6393" width="8.88671875" style="65"/>
    <col min="6394" max="6394" width="11.5546875" style="65" bestFit="1" customWidth="1"/>
    <col min="6395" max="6400" width="9.33203125" style="65" customWidth="1"/>
    <col min="6401" max="6404" width="11.33203125" style="65" customWidth="1"/>
    <col min="6405" max="6408" width="0" style="65" hidden="1" customWidth="1"/>
    <col min="6409" max="6412" width="10.21875" style="65" bestFit="1" customWidth="1"/>
    <col min="6413" max="6649" width="8.88671875" style="65"/>
    <col min="6650" max="6650" width="11.5546875" style="65" bestFit="1" customWidth="1"/>
    <col min="6651" max="6656" width="9.33203125" style="65" customWidth="1"/>
    <col min="6657" max="6660" width="11.33203125" style="65" customWidth="1"/>
    <col min="6661" max="6664" width="0" style="65" hidden="1" customWidth="1"/>
    <col min="6665" max="6668" width="10.21875" style="65" bestFit="1" customWidth="1"/>
    <col min="6669" max="6905" width="8.88671875" style="65"/>
    <col min="6906" max="6906" width="11.5546875" style="65" bestFit="1" customWidth="1"/>
    <col min="6907" max="6912" width="9.33203125" style="65" customWidth="1"/>
    <col min="6913" max="6916" width="11.33203125" style="65" customWidth="1"/>
    <col min="6917" max="6920" width="0" style="65" hidden="1" customWidth="1"/>
    <col min="6921" max="6924" width="10.21875" style="65" bestFit="1" customWidth="1"/>
    <col min="6925" max="7161" width="8.88671875" style="65"/>
    <col min="7162" max="7162" width="11.5546875" style="65" bestFit="1" customWidth="1"/>
    <col min="7163" max="7168" width="9.33203125" style="65" customWidth="1"/>
    <col min="7169" max="7172" width="11.33203125" style="65" customWidth="1"/>
    <col min="7173" max="7176" width="0" style="65" hidden="1" customWidth="1"/>
    <col min="7177" max="7180" width="10.21875" style="65" bestFit="1" customWidth="1"/>
    <col min="7181" max="7417" width="8.88671875" style="65"/>
    <col min="7418" max="7418" width="11.5546875" style="65" bestFit="1" customWidth="1"/>
    <col min="7419" max="7424" width="9.33203125" style="65" customWidth="1"/>
    <col min="7425" max="7428" width="11.33203125" style="65" customWidth="1"/>
    <col min="7429" max="7432" width="0" style="65" hidden="1" customWidth="1"/>
    <col min="7433" max="7436" width="10.21875" style="65" bestFit="1" customWidth="1"/>
    <col min="7437" max="7673" width="8.88671875" style="65"/>
    <col min="7674" max="7674" width="11.5546875" style="65" bestFit="1" customWidth="1"/>
    <col min="7675" max="7680" width="9.33203125" style="65" customWidth="1"/>
    <col min="7681" max="7684" width="11.33203125" style="65" customWidth="1"/>
    <col min="7685" max="7688" width="0" style="65" hidden="1" customWidth="1"/>
    <col min="7689" max="7692" width="10.21875" style="65" bestFit="1" customWidth="1"/>
    <col min="7693" max="7929" width="8.88671875" style="65"/>
    <col min="7930" max="7930" width="11.5546875" style="65" bestFit="1" customWidth="1"/>
    <col min="7931" max="7936" width="9.33203125" style="65" customWidth="1"/>
    <col min="7937" max="7940" width="11.33203125" style="65" customWidth="1"/>
    <col min="7941" max="7944" width="0" style="65" hidden="1" customWidth="1"/>
    <col min="7945" max="7948" width="10.21875" style="65" bestFit="1" customWidth="1"/>
    <col min="7949" max="8185" width="8.88671875" style="65"/>
    <col min="8186" max="8186" width="11.5546875" style="65" bestFit="1" customWidth="1"/>
    <col min="8187" max="8192" width="9.33203125" style="65" customWidth="1"/>
    <col min="8193" max="8196" width="11.33203125" style="65" customWidth="1"/>
    <col min="8197" max="8200" width="0" style="65" hidden="1" customWidth="1"/>
    <col min="8201" max="8204" width="10.21875" style="65" bestFit="1" customWidth="1"/>
    <col min="8205" max="8441" width="8.88671875" style="65"/>
    <col min="8442" max="8442" width="11.5546875" style="65" bestFit="1" customWidth="1"/>
    <col min="8443" max="8448" width="9.33203125" style="65" customWidth="1"/>
    <col min="8449" max="8452" width="11.33203125" style="65" customWidth="1"/>
    <col min="8453" max="8456" width="0" style="65" hidden="1" customWidth="1"/>
    <col min="8457" max="8460" width="10.21875" style="65" bestFit="1" customWidth="1"/>
    <col min="8461" max="8697" width="8.88671875" style="65"/>
    <col min="8698" max="8698" width="11.5546875" style="65" bestFit="1" customWidth="1"/>
    <col min="8699" max="8704" width="9.33203125" style="65" customWidth="1"/>
    <col min="8705" max="8708" width="11.33203125" style="65" customWidth="1"/>
    <col min="8709" max="8712" width="0" style="65" hidden="1" customWidth="1"/>
    <col min="8713" max="8716" width="10.21875" style="65" bestFit="1" customWidth="1"/>
    <col min="8717" max="8953" width="8.88671875" style="65"/>
    <col min="8954" max="8954" width="11.5546875" style="65" bestFit="1" customWidth="1"/>
    <col min="8955" max="8960" width="9.33203125" style="65" customWidth="1"/>
    <col min="8961" max="8964" width="11.33203125" style="65" customWidth="1"/>
    <col min="8965" max="8968" width="0" style="65" hidden="1" customWidth="1"/>
    <col min="8969" max="8972" width="10.21875" style="65" bestFit="1" customWidth="1"/>
    <col min="8973" max="9209" width="8.88671875" style="65"/>
    <col min="9210" max="9210" width="11.5546875" style="65" bestFit="1" customWidth="1"/>
    <col min="9211" max="9216" width="9.33203125" style="65" customWidth="1"/>
    <col min="9217" max="9220" width="11.33203125" style="65" customWidth="1"/>
    <col min="9221" max="9224" width="0" style="65" hidden="1" customWidth="1"/>
    <col min="9225" max="9228" width="10.21875" style="65" bestFit="1" customWidth="1"/>
    <col min="9229" max="9465" width="8.88671875" style="65"/>
    <col min="9466" max="9466" width="11.5546875" style="65" bestFit="1" customWidth="1"/>
    <col min="9467" max="9472" width="9.33203125" style="65" customWidth="1"/>
    <col min="9473" max="9476" width="11.33203125" style="65" customWidth="1"/>
    <col min="9477" max="9480" width="0" style="65" hidden="1" customWidth="1"/>
    <col min="9481" max="9484" width="10.21875" style="65" bestFit="1" customWidth="1"/>
    <col min="9485" max="9721" width="8.88671875" style="65"/>
    <col min="9722" max="9722" width="11.5546875" style="65" bestFit="1" customWidth="1"/>
    <col min="9723" max="9728" width="9.33203125" style="65" customWidth="1"/>
    <col min="9729" max="9732" width="11.33203125" style="65" customWidth="1"/>
    <col min="9733" max="9736" width="0" style="65" hidden="1" customWidth="1"/>
    <col min="9737" max="9740" width="10.21875" style="65" bestFit="1" customWidth="1"/>
    <col min="9741" max="9977" width="8.88671875" style="65"/>
    <col min="9978" max="9978" width="11.5546875" style="65" bestFit="1" customWidth="1"/>
    <col min="9979" max="9984" width="9.33203125" style="65" customWidth="1"/>
    <col min="9985" max="9988" width="11.33203125" style="65" customWidth="1"/>
    <col min="9989" max="9992" width="0" style="65" hidden="1" customWidth="1"/>
    <col min="9993" max="9996" width="10.21875" style="65" bestFit="1" customWidth="1"/>
    <col min="9997" max="10233" width="8.88671875" style="65"/>
    <col min="10234" max="10234" width="11.5546875" style="65" bestFit="1" customWidth="1"/>
    <col min="10235" max="10240" width="9.33203125" style="65" customWidth="1"/>
    <col min="10241" max="10244" width="11.33203125" style="65" customWidth="1"/>
    <col min="10245" max="10248" width="0" style="65" hidden="1" customWidth="1"/>
    <col min="10249" max="10252" width="10.21875" style="65" bestFit="1" customWidth="1"/>
    <col min="10253" max="10489" width="8.88671875" style="65"/>
    <col min="10490" max="10490" width="11.5546875" style="65" bestFit="1" customWidth="1"/>
    <col min="10491" max="10496" width="9.33203125" style="65" customWidth="1"/>
    <col min="10497" max="10500" width="11.33203125" style="65" customWidth="1"/>
    <col min="10501" max="10504" width="0" style="65" hidden="1" customWidth="1"/>
    <col min="10505" max="10508" width="10.21875" style="65" bestFit="1" customWidth="1"/>
    <col min="10509" max="10745" width="8.88671875" style="65"/>
    <col min="10746" max="10746" width="11.5546875" style="65" bestFit="1" customWidth="1"/>
    <col min="10747" max="10752" width="9.33203125" style="65" customWidth="1"/>
    <col min="10753" max="10756" width="11.33203125" style="65" customWidth="1"/>
    <col min="10757" max="10760" width="0" style="65" hidden="1" customWidth="1"/>
    <col min="10761" max="10764" width="10.21875" style="65" bestFit="1" customWidth="1"/>
    <col min="10765" max="11001" width="8.88671875" style="65"/>
    <col min="11002" max="11002" width="11.5546875" style="65" bestFit="1" customWidth="1"/>
    <col min="11003" max="11008" width="9.33203125" style="65" customWidth="1"/>
    <col min="11009" max="11012" width="11.33203125" style="65" customWidth="1"/>
    <col min="11013" max="11016" width="0" style="65" hidden="1" customWidth="1"/>
    <col min="11017" max="11020" width="10.21875" style="65" bestFit="1" customWidth="1"/>
    <col min="11021" max="11257" width="8.88671875" style="65"/>
    <col min="11258" max="11258" width="11.5546875" style="65" bestFit="1" customWidth="1"/>
    <col min="11259" max="11264" width="9.33203125" style="65" customWidth="1"/>
    <col min="11265" max="11268" width="11.33203125" style="65" customWidth="1"/>
    <col min="11269" max="11272" width="0" style="65" hidden="1" customWidth="1"/>
    <col min="11273" max="11276" width="10.21875" style="65" bestFit="1" customWidth="1"/>
    <col min="11277" max="11513" width="8.88671875" style="65"/>
    <col min="11514" max="11514" width="11.5546875" style="65" bestFit="1" customWidth="1"/>
    <col min="11515" max="11520" width="9.33203125" style="65" customWidth="1"/>
    <col min="11521" max="11524" width="11.33203125" style="65" customWidth="1"/>
    <col min="11525" max="11528" width="0" style="65" hidden="1" customWidth="1"/>
    <col min="11529" max="11532" width="10.21875" style="65" bestFit="1" customWidth="1"/>
    <col min="11533" max="11769" width="8.88671875" style="65"/>
    <col min="11770" max="11770" width="11.5546875" style="65" bestFit="1" customWidth="1"/>
    <col min="11771" max="11776" width="9.33203125" style="65" customWidth="1"/>
    <col min="11777" max="11780" width="11.33203125" style="65" customWidth="1"/>
    <col min="11781" max="11784" width="0" style="65" hidden="1" customWidth="1"/>
    <col min="11785" max="11788" width="10.21875" style="65" bestFit="1" customWidth="1"/>
    <col min="11789" max="12025" width="8.88671875" style="65"/>
    <col min="12026" max="12026" width="11.5546875" style="65" bestFit="1" customWidth="1"/>
    <col min="12027" max="12032" width="9.33203125" style="65" customWidth="1"/>
    <col min="12033" max="12036" width="11.33203125" style="65" customWidth="1"/>
    <col min="12037" max="12040" width="0" style="65" hidden="1" customWidth="1"/>
    <col min="12041" max="12044" width="10.21875" style="65" bestFit="1" customWidth="1"/>
    <col min="12045" max="12281" width="8.88671875" style="65"/>
    <col min="12282" max="12282" width="11.5546875" style="65" bestFit="1" customWidth="1"/>
    <col min="12283" max="12288" width="9.33203125" style="65" customWidth="1"/>
    <col min="12289" max="12292" width="11.33203125" style="65" customWidth="1"/>
    <col min="12293" max="12296" width="0" style="65" hidden="1" customWidth="1"/>
    <col min="12297" max="12300" width="10.21875" style="65" bestFit="1" customWidth="1"/>
    <col min="12301" max="12537" width="8.88671875" style="65"/>
    <col min="12538" max="12538" width="11.5546875" style="65" bestFit="1" customWidth="1"/>
    <col min="12539" max="12544" width="9.33203125" style="65" customWidth="1"/>
    <col min="12545" max="12548" width="11.33203125" style="65" customWidth="1"/>
    <col min="12549" max="12552" width="0" style="65" hidden="1" customWidth="1"/>
    <col min="12553" max="12556" width="10.21875" style="65" bestFit="1" customWidth="1"/>
    <col min="12557" max="12793" width="8.88671875" style="65"/>
    <col min="12794" max="12794" width="11.5546875" style="65" bestFit="1" customWidth="1"/>
    <col min="12795" max="12800" width="9.33203125" style="65" customWidth="1"/>
    <col min="12801" max="12804" width="11.33203125" style="65" customWidth="1"/>
    <col min="12805" max="12808" width="0" style="65" hidden="1" customWidth="1"/>
    <col min="12809" max="12812" width="10.21875" style="65" bestFit="1" customWidth="1"/>
    <col min="12813" max="13049" width="8.88671875" style="65"/>
    <col min="13050" max="13050" width="11.5546875" style="65" bestFit="1" customWidth="1"/>
    <col min="13051" max="13056" width="9.33203125" style="65" customWidth="1"/>
    <col min="13057" max="13060" width="11.33203125" style="65" customWidth="1"/>
    <col min="13061" max="13064" width="0" style="65" hidden="1" customWidth="1"/>
    <col min="13065" max="13068" width="10.21875" style="65" bestFit="1" customWidth="1"/>
    <col min="13069" max="13305" width="8.88671875" style="65"/>
    <col min="13306" max="13306" width="11.5546875" style="65" bestFit="1" customWidth="1"/>
    <col min="13307" max="13312" width="9.33203125" style="65" customWidth="1"/>
    <col min="13313" max="13316" width="11.33203125" style="65" customWidth="1"/>
    <col min="13317" max="13320" width="0" style="65" hidden="1" customWidth="1"/>
    <col min="13321" max="13324" width="10.21875" style="65" bestFit="1" customWidth="1"/>
    <col min="13325" max="13561" width="8.88671875" style="65"/>
    <col min="13562" max="13562" width="11.5546875" style="65" bestFit="1" customWidth="1"/>
    <col min="13563" max="13568" width="9.33203125" style="65" customWidth="1"/>
    <col min="13569" max="13572" width="11.33203125" style="65" customWidth="1"/>
    <col min="13573" max="13576" width="0" style="65" hidden="1" customWidth="1"/>
    <col min="13577" max="13580" width="10.21875" style="65" bestFit="1" customWidth="1"/>
    <col min="13581" max="13817" width="8.88671875" style="65"/>
    <col min="13818" max="13818" width="11.5546875" style="65" bestFit="1" customWidth="1"/>
    <col min="13819" max="13824" width="9.33203125" style="65" customWidth="1"/>
    <col min="13825" max="13828" width="11.33203125" style="65" customWidth="1"/>
    <col min="13829" max="13832" width="0" style="65" hidden="1" customWidth="1"/>
    <col min="13833" max="13836" width="10.21875" style="65" bestFit="1" customWidth="1"/>
    <col min="13837" max="14073" width="8.88671875" style="65"/>
    <col min="14074" max="14074" width="11.5546875" style="65" bestFit="1" customWidth="1"/>
    <col min="14075" max="14080" width="9.33203125" style="65" customWidth="1"/>
    <col min="14081" max="14084" width="11.33203125" style="65" customWidth="1"/>
    <col min="14085" max="14088" width="0" style="65" hidden="1" customWidth="1"/>
    <col min="14089" max="14092" width="10.21875" style="65" bestFit="1" customWidth="1"/>
    <col min="14093" max="14329" width="8.88671875" style="65"/>
    <col min="14330" max="14330" width="11.5546875" style="65" bestFit="1" customWidth="1"/>
    <col min="14331" max="14336" width="9.33203125" style="65" customWidth="1"/>
    <col min="14337" max="14340" width="11.33203125" style="65" customWidth="1"/>
    <col min="14341" max="14344" width="0" style="65" hidden="1" customWidth="1"/>
    <col min="14345" max="14348" width="10.21875" style="65" bestFit="1" customWidth="1"/>
    <col min="14349" max="14585" width="8.88671875" style="65"/>
    <col min="14586" max="14586" width="11.5546875" style="65" bestFit="1" customWidth="1"/>
    <col min="14587" max="14592" width="9.33203125" style="65" customWidth="1"/>
    <col min="14593" max="14596" width="11.33203125" style="65" customWidth="1"/>
    <col min="14597" max="14600" width="0" style="65" hidden="1" customWidth="1"/>
    <col min="14601" max="14604" width="10.21875" style="65" bestFit="1" customWidth="1"/>
    <col min="14605" max="14841" width="8.88671875" style="65"/>
    <col min="14842" max="14842" width="11.5546875" style="65" bestFit="1" customWidth="1"/>
    <col min="14843" max="14848" width="9.33203125" style="65" customWidth="1"/>
    <col min="14849" max="14852" width="11.33203125" style="65" customWidth="1"/>
    <col min="14853" max="14856" width="0" style="65" hidden="1" customWidth="1"/>
    <col min="14857" max="14860" width="10.21875" style="65" bestFit="1" customWidth="1"/>
    <col min="14861" max="15097" width="8.88671875" style="65"/>
    <col min="15098" max="15098" width="11.5546875" style="65" bestFit="1" customWidth="1"/>
    <col min="15099" max="15104" width="9.33203125" style="65" customWidth="1"/>
    <col min="15105" max="15108" width="11.33203125" style="65" customWidth="1"/>
    <col min="15109" max="15112" width="0" style="65" hidden="1" customWidth="1"/>
    <col min="15113" max="15116" width="10.21875" style="65" bestFit="1" customWidth="1"/>
    <col min="15117" max="15353" width="8.88671875" style="65"/>
    <col min="15354" max="15354" width="11.5546875" style="65" bestFit="1" customWidth="1"/>
    <col min="15355" max="15360" width="9.33203125" style="65" customWidth="1"/>
    <col min="15361" max="15364" width="11.33203125" style="65" customWidth="1"/>
    <col min="15365" max="15368" width="0" style="65" hidden="1" customWidth="1"/>
    <col min="15369" max="15372" width="10.21875" style="65" bestFit="1" customWidth="1"/>
    <col min="15373" max="15609" width="8.88671875" style="65"/>
    <col min="15610" max="15610" width="11.5546875" style="65" bestFit="1" customWidth="1"/>
    <col min="15611" max="15616" width="9.33203125" style="65" customWidth="1"/>
    <col min="15617" max="15620" width="11.33203125" style="65" customWidth="1"/>
    <col min="15621" max="15624" width="0" style="65" hidden="1" customWidth="1"/>
    <col min="15625" max="15628" width="10.21875" style="65" bestFit="1" customWidth="1"/>
    <col min="15629" max="15865" width="8.88671875" style="65"/>
    <col min="15866" max="15866" width="11.5546875" style="65" bestFit="1" customWidth="1"/>
    <col min="15867" max="15872" width="9.33203125" style="65" customWidth="1"/>
    <col min="15873" max="15876" width="11.33203125" style="65" customWidth="1"/>
    <col min="15877" max="15880" width="0" style="65" hidden="1" customWidth="1"/>
    <col min="15881" max="15884" width="10.21875" style="65" bestFit="1" customWidth="1"/>
    <col min="15885" max="16121" width="8.88671875" style="65"/>
    <col min="16122" max="16122" width="11.5546875" style="65" bestFit="1" customWidth="1"/>
    <col min="16123" max="16128" width="9.33203125" style="65" customWidth="1"/>
    <col min="16129" max="16132" width="11.33203125" style="65" customWidth="1"/>
    <col min="16133" max="16136" width="0" style="65" hidden="1" customWidth="1"/>
    <col min="16137" max="16140" width="10.21875" style="65" bestFit="1" customWidth="1"/>
    <col min="16141" max="16384" width="8.88671875" style="65"/>
  </cols>
  <sheetData>
    <row r="1" spans="1:18" ht="52.5" customHeight="1" x14ac:dyDescent="0.15">
      <c r="A1" s="142" t="s">
        <v>47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</row>
    <row r="3" spans="1:18" ht="20.25" customHeight="1" x14ac:dyDescent="0.2">
      <c r="A3" s="67" t="s">
        <v>5</v>
      </c>
      <c r="B3" s="68"/>
      <c r="C3" s="68"/>
      <c r="D3" s="68"/>
      <c r="E3" s="68"/>
      <c r="F3" s="68"/>
      <c r="G3" s="68"/>
      <c r="H3" s="68"/>
      <c r="I3" s="68"/>
      <c r="J3" s="68"/>
      <c r="K3" s="69" t="s">
        <v>6</v>
      </c>
      <c r="L3" s="68"/>
      <c r="M3" s="68"/>
      <c r="N3" s="68"/>
      <c r="O3" s="68"/>
      <c r="P3" s="66"/>
      <c r="Q3" s="66"/>
      <c r="R3" s="66"/>
    </row>
    <row r="4" spans="1:18" s="70" customFormat="1" ht="16.5" customHeight="1" x14ac:dyDescent="0.15">
      <c r="A4" s="136" t="s">
        <v>7</v>
      </c>
      <c r="B4" s="138" t="s">
        <v>22</v>
      </c>
      <c r="C4" s="138"/>
      <c r="D4" s="138"/>
      <c r="E4" s="138"/>
      <c r="F4" s="138"/>
      <c r="G4" s="138"/>
      <c r="H4" s="138" t="s">
        <v>9</v>
      </c>
      <c r="I4" s="138"/>
      <c r="J4" s="138"/>
      <c r="K4" s="139"/>
      <c r="L4" s="140" t="s">
        <v>23</v>
      </c>
      <c r="N4" s="71"/>
      <c r="O4" s="71"/>
    </row>
    <row r="5" spans="1:18" s="70" customFormat="1" ht="16.5" customHeight="1" x14ac:dyDescent="0.15">
      <c r="A5" s="137"/>
      <c r="B5" s="72" t="s">
        <v>24</v>
      </c>
      <c r="C5" s="73" t="s">
        <v>25</v>
      </c>
      <c r="D5" s="73" t="s">
        <v>26</v>
      </c>
      <c r="E5" s="73" t="s">
        <v>27</v>
      </c>
      <c r="F5" s="73" t="s">
        <v>28</v>
      </c>
      <c r="G5" s="73" t="s">
        <v>29</v>
      </c>
      <c r="H5" s="73" t="s">
        <v>11</v>
      </c>
      <c r="I5" s="73" t="s">
        <v>25</v>
      </c>
      <c r="J5" s="73" t="s">
        <v>26</v>
      </c>
      <c r="K5" s="74" t="s">
        <v>27</v>
      </c>
      <c r="L5" s="141"/>
      <c r="N5" s="71"/>
      <c r="O5" s="71"/>
    </row>
    <row r="6" spans="1:18" s="70" customFormat="1" ht="16.5" customHeight="1" x14ac:dyDescent="0.15">
      <c r="A6" s="75" t="s">
        <v>70</v>
      </c>
      <c r="B6" s="76">
        <f t="shared" ref="B6:B16" si="0">SUM(C6:G6)</f>
        <v>39373</v>
      </c>
      <c r="C6" s="77">
        <v>9892</v>
      </c>
      <c r="D6" s="77">
        <v>10396</v>
      </c>
      <c r="E6" s="77">
        <v>14766</v>
      </c>
      <c r="F6" s="77">
        <v>10</v>
      </c>
      <c r="G6" s="77">
        <v>4309</v>
      </c>
      <c r="H6" s="78">
        <f t="shared" ref="H6:H16" si="1">SUM(I6:K6)</f>
        <v>5705792</v>
      </c>
      <c r="I6" s="78">
        <v>1842301</v>
      </c>
      <c r="J6" s="78">
        <v>1482353</v>
      </c>
      <c r="K6" s="79">
        <v>2381138</v>
      </c>
      <c r="L6" s="80">
        <f t="shared" ref="L6:L16" si="2">H6/B6</f>
        <v>144.91636400579077</v>
      </c>
      <c r="M6" s="81">
        <v>75.93654978685656</v>
      </c>
      <c r="N6" s="82">
        <f t="shared" ref="N6:N16" si="3">L6-M6</f>
        <v>68.979814218934209</v>
      </c>
      <c r="O6" s="71"/>
    </row>
    <row r="7" spans="1:18" ht="16.5" customHeight="1" x14ac:dyDescent="0.15">
      <c r="A7" s="163" t="s">
        <v>60</v>
      </c>
      <c r="B7" s="169">
        <f t="shared" ref="B7" si="4">SUM(C7:G7)</f>
        <v>3079</v>
      </c>
      <c r="C7" s="169">
        <v>241</v>
      </c>
      <c r="D7" s="169">
        <v>1341</v>
      </c>
      <c r="E7" s="169">
        <v>1106</v>
      </c>
      <c r="F7" s="169"/>
      <c r="G7" s="169">
        <v>391</v>
      </c>
      <c r="H7" s="169">
        <f t="shared" ref="H7" si="5">SUM(I7:K7)</f>
        <v>427438</v>
      </c>
      <c r="I7" s="169">
        <v>42175</v>
      </c>
      <c r="J7" s="169">
        <v>202824</v>
      </c>
      <c r="K7" s="171">
        <v>182439</v>
      </c>
      <c r="L7" s="86">
        <f t="shared" ref="L7" si="6">H7/B7</f>
        <v>138.82364404027282</v>
      </c>
      <c r="M7" s="87">
        <v>84.813881107998753</v>
      </c>
      <c r="N7" s="82">
        <f t="shared" ref="N7" si="7">L7-M7</f>
        <v>54.009762932274072</v>
      </c>
    </row>
    <row r="8" spans="1:18" ht="16.5" customHeight="1" x14ac:dyDescent="0.15">
      <c r="A8" s="83" t="s">
        <v>59</v>
      </c>
      <c r="B8" s="84">
        <f t="shared" si="0"/>
        <v>3266</v>
      </c>
      <c r="C8" s="84">
        <v>1002</v>
      </c>
      <c r="D8" s="84">
        <v>628</v>
      </c>
      <c r="E8" s="84">
        <v>972</v>
      </c>
      <c r="F8" s="84"/>
      <c r="G8" s="84">
        <v>664</v>
      </c>
      <c r="H8" s="84">
        <f t="shared" si="1"/>
        <v>423761</v>
      </c>
      <c r="I8" s="84">
        <v>182088</v>
      </c>
      <c r="J8" s="84">
        <v>91523</v>
      </c>
      <c r="K8" s="85">
        <v>150150</v>
      </c>
      <c r="L8" s="86">
        <f t="shared" si="2"/>
        <v>129.74923453766075</v>
      </c>
      <c r="M8" s="87">
        <v>79.549462973431318</v>
      </c>
      <c r="N8" s="82">
        <f t="shared" si="3"/>
        <v>50.199771564229437</v>
      </c>
    </row>
    <row r="9" spans="1:18" ht="16.5" customHeight="1" x14ac:dyDescent="0.15">
      <c r="A9" s="83" t="s">
        <v>61</v>
      </c>
      <c r="B9" s="84">
        <f t="shared" si="0"/>
        <v>6</v>
      </c>
      <c r="C9" s="84">
        <v>2</v>
      </c>
      <c r="D9" s="84">
        <v>2</v>
      </c>
      <c r="E9" s="84">
        <v>2</v>
      </c>
      <c r="F9" s="84"/>
      <c r="G9" s="84">
        <v>0</v>
      </c>
      <c r="H9" s="84">
        <f t="shared" si="1"/>
        <v>989</v>
      </c>
      <c r="I9" s="84">
        <v>359</v>
      </c>
      <c r="J9" s="84">
        <v>292</v>
      </c>
      <c r="K9" s="85">
        <v>338</v>
      </c>
      <c r="L9" s="86">
        <f t="shared" si="2"/>
        <v>164.83333333333334</v>
      </c>
      <c r="M9" s="87">
        <v>73.666666666666671</v>
      </c>
      <c r="N9" s="82">
        <f t="shared" si="3"/>
        <v>91.166666666666671</v>
      </c>
    </row>
    <row r="10" spans="1:18" ht="16.5" customHeight="1" x14ac:dyDescent="0.15">
      <c r="A10" s="83" t="s">
        <v>62</v>
      </c>
      <c r="B10" s="84">
        <f t="shared" si="0"/>
        <v>241</v>
      </c>
      <c r="C10" s="84">
        <v>29</v>
      </c>
      <c r="D10" s="84">
        <v>103</v>
      </c>
      <c r="E10" s="84">
        <v>76</v>
      </c>
      <c r="F10" s="84"/>
      <c r="G10" s="84">
        <v>33</v>
      </c>
      <c r="H10" s="84">
        <f t="shared" si="1"/>
        <v>31440</v>
      </c>
      <c r="I10" s="84">
        <v>5076</v>
      </c>
      <c r="J10" s="84">
        <v>14568</v>
      </c>
      <c r="K10" s="85">
        <v>11796</v>
      </c>
      <c r="L10" s="86">
        <f t="shared" si="2"/>
        <v>130.4564315352697</v>
      </c>
      <c r="M10" s="87">
        <v>78.971999999999994</v>
      </c>
      <c r="N10" s="82">
        <f t="shared" si="3"/>
        <v>51.484431535269707</v>
      </c>
    </row>
    <row r="11" spans="1:18" ht="16.5" customHeight="1" x14ac:dyDescent="0.15">
      <c r="A11" s="83" t="s">
        <v>63</v>
      </c>
      <c r="B11" s="84">
        <f t="shared" si="0"/>
        <v>427</v>
      </c>
      <c r="C11" s="84">
        <v>53</v>
      </c>
      <c r="D11" s="84">
        <v>133</v>
      </c>
      <c r="E11" s="84">
        <v>117</v>
      </c>
      <c r="F11" s="84"/>
      <c r="G11" s="84">
        <v>124</v>
      </c>
      <c r="H11" s="84">
        <f t="shared" si="1"/>
        <v>48970</v>
      </c>
      <c r="I11" s="84">
        <v>9672</v>
      </c>
      <c r="J11" s="84">
        <v>19672</v>
      </c>
      <c r="K11" s="85">
        <v>19626</v>
      </c>
      <c r="L11" s="86">
        <f t="shared" si="2"/>
        <v>114.68384074941451</v>
      </c>
      <c r="M11" s="87">
        <v>79.994623655913983</v>
      </c>
      <c r="N11" s="82">
        <f t="shared" si="3"/>
        <v>34.689217093500531</v>
      </c>
    </row>
    <row r="12" spans="1:18" ht="16.5" customHeight="1" x14ac:dyDescent="0.15">
      <c r="A12" s="83" t="s">
        <v>64</v>
      </c>
      <c r="B12" s="84">
        <f t="shared" si="0"/>
        <v>1261</v>
      </c>
      <c r="C12" s="84">
        <v>240</v>
      </c>
      <c r="D12" s="84">
        <v>489</v>
      </c>
      <c r="E12" s="84">
        <v>524</v>
      </c>
      <c r="F12" s="84"/>
      <c r="G12" s="84">
        <v>8</v>
      </c>
      <c r="H12" s="84">
        <f t="shared" si="1"/>
        <v>204924</v>
      </c>
      <c r="I12" s="84">
        <v>42936</v>
      </c>
      <c r="J12" s="84">
        <v>73585</v>
      </c>
      <c r="K12" s="85">
        <v>88403</v>
      </c>
      <c r="L12" s="86">
        <f t="shared" si="2"/>
        <v>162.50911974623315</v>
      </c>
      <c r="M12" s="87">
        <v>67.906428571428577</v>
      </c>
      <c r="N12" s="82">
        <f t="shared" si="3"/>
        <v>94.602691174804576</v>
      </c>
    </row>
    <row r="13" spans="1:18" ht="16.5" customHeight="1" x14ac:dyDescent="0.15">
      <c r="A13" s="83" t="s">
        <v>65</v>
      </c>
      <c r="B13" s="84">
        <f t="shared" si="0"/>
        <v>828</v>
      </c>
      <c r="C13" s="84">
        <v>101</v>
      </c>
      <c r="D13" s="84">
        <v>286</v>
      </c>
      <c r="E13" s="84">
        <v>362</v>
      </c>
      <c r="F13" s="84"/>
      <c r="G13" s="84">
        <v>79</v>
      </c>
      <c r="H13" s="84">
        <f t="shared" si="1"/>
        <v>122209</v>
      </c>
      <c r="I13" s="84">
        <v>18777</v>
      </c>
      <c r="J13" s="84">
        <v>43440</v>
      </c>
      <c r="K13" s="85">
        <v>59992</v>
      </c>
      <c r="L13" s="86">
        <f t="shared" si="2"/>
        <v>147.59541062801932</v>
      </c>
      <c r="M13" s="87">
        <v>70.901190476190479</v>
      </c>
      <c r="N13" s="82">
        <f t="shared" si="3"/>
        <v>76.694220151828844</v>
      </c>
    </row>
    <row r="14" spans="1:18" ht="16.5" customHeight="1" x14ac:dyDescent="0.15">
      <c r="A14" s="83" t="s">
        <v>66</v>
      </c>
      <c r="B14" s="84">
        <f t="shared" si="0"/>
        <v>1146</v>
      </c>
      <c r="C14" s="84">
        <v>207</v>
      </c>
      <c r="D14" s="84">
        <v>433</v>
      </c>
      <c r="E14" s="84">
        <v>381</v>
      </c>
      <c r="F14" s="84"/>
      <c r="G14" s="84">
        <v>125</v>
      </c>
      <c r="H14" s="84">
        <f t="shared" si="1"/>
        <v>165788</v>
      </c>
      <c r="I14" s="84">
        <v>34223</v>
      </c>
      <c r="J14" s="84">
        <v>66961</v>
      </c>
      <c r="K14" s="85">
        <v>64604</v>
      </c>
      <c r="L14" s="86">
        <f t="shared" si="2"/>
        <v>144.66666666666666</v>
      </c>
      <c r="M14" s="87">
        <v>68.88265746333046</v>
      </c>
      <c r="N14" s="82">
        <f t="shared" si="3"/>
        <v>75.784009203336197</v>
      </c>
    </row>
    <row r="15" spans="1:18" ht="16.5" customHeight="1" x14ac:dyDescent="0.15">
      <c r="A15" s="83" t="s">
        <v>67</v>
      </c>
      <c r="B15" s="84">
        <f t="shared" si="0"/>
        <v>17712</v>
      </c>
      <c r="C15" s="84">
        <v>3065</v>
      </c>
      <c r="D15" s="84">
        <v>4644</v>
      </c>
      <c r="E15" s="84">
        <v>7421</v>
      </c>
      <c r="F15" s="84"/>
      <c r="G15" s="84">
        <v>2582</v>
      </c>
      <c r="H15" s="84">
        <f t="shared" si="1"/>
        <v>2467130</v>
      </c>
      <c r="I15" s="84">
        <v>556808</v>
      </c>
      <c r="J15" s="84">
        <v>665159</v>
      </c>
      <c r="K15" s="85">
        <v>1245163</v>
      </c>
      <c r="L15" s="86">
        <f t="shared" si="2"/>
        <v>139.29144083107496</v>
      </c>
      <c r="M15" s="87">
        <v>73.929332741201293</v>
      </c>
      <c r="N15" s="82">
        <f t="shared" si="3"/>
        <v>65.362108089873672</v>
      </c>
    </row>
    <row r="16" spans="1:18" ht="16.5" customHeight="1" x14ac:dyDescent="0.15">
      <c r="A16" s="173" t="s">
        <v>73</v>
      </c>
      <c r="B16" s="88">
        <f t="shared" si="0"/>
        <v>11407</v>
      </c>
      <c r="C16" s="88">
        <v>4952</v>
      </c>
      <c r="D16" s="88">
        <v>2337</v>
      </c>
      <c r="E16" s="88">
        <v>3805</v>
      </c>
      <c r="F16" s="88">
        <v>10</v>
      </c>
      <c r="G16" s="88">
        <v>303</v>
      </c>
      <c r="H16" s="88">
        <f t="shared" si="1"/>
        <v>1813143</v>
      </c>
      <c r="I16" s="88">
        <v>950187</v>
      </c>
      <c r="J16" s="88">
        <v>304329</v>
      </c>
      <c r="K16" s="89">
        <v>558627</v>
      </c>
      <c r="L16" s="86">
        <f t="shared" si="2"/>
        <v>158.95003068291399</v>
      </c>
      <c r="M16" s="87">
        <v>77.271348556656619</v>
      </c>
      <c r="N16" s="82">
        <f t="shared" si="3"/>
        <v>81.678682126257371</v>
      </c>
    </row>
  </sheetData>
  <mergeCells count="5">
    <mergeCell ref="A4:A5"/>
    <mergeCell ref="B4:G4"/>
    <mergeCell ref="H4:K4"/>
    <mergeCell ref="L4:L5"/>
    <mergeCell ref="A1:K1"/>
  </mergeCells>
  <phoneticPr fontId="3" type="noConversion"/>
  <conditionalFormatting sqref="C5:K5 A3 K3 A17:P65302 M5:IO5 H6:IO6 A6 Y17:IO65302 Q17:X65301 A8:A16 I8:IO16">
    <cfRule type="cellIs" dxfId="9" priority="8" operator="lessThan">
      <formula>0</formula>
    </cfRule>
  </conditionalFormatting>
  <conditionalFormatting sqref="A7 I7:IO7">
    <cfRule type="cellIs" dxfId="8" priority="1" operator="lessThan">
      <formula>0</formula>
    </cfRule>
  </conditionalFormatting>
  <printOptions horizontalCentered="1"/>
  <pageMargins left="0.23622047244094491" right="0.23622047244094491" top="0.35433070866141736" bottom="0.51181102362204722" header="0.31496062992125984" footer="0.19685039370078741"/>
  <pageSetup paperSize="9" orientation="landscape" r:id="rId1"/>
  <headerFooter>
    <oddFooter>&amp;C&amp;"맑은 고딕,보통"&amp;8&amp;P&amp;R&amp;"맑은 고딕,보통"&amp;8임상별/행정구역별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Normal="100" workbookViewId="0">
      <pane ySplit="6" topLeftCell="A7" activePane="bottomLeft" state="frozen"/>
      <selection pane="bottomLeft" activeCell="H30" sqref="H30"/>
    </sheetView>
  </sheetViews>
  <sheetFormatPr defaultRowHeight="13.5" x14ac:dyDescent="0.15"/>
  <cols>
    <col min="1" max="1" width="11.5546875" style="62" bestFit="1" customWidth="1"/>
    <col min="2" max="4" width="9.33203125" style="12" customWidth="1"/>
    <col min="5" max="6" width="9.33203125" style="3" customWidth="1"/>
    <col min="7" max="9" width="12.5546875" style="12" bestFit="1" customWidth="1"/>
    <col min="10" max="11" width="11.33203125" style="3" customWidth="1"/>
    <col min="12" max="12" width="8.109375" style="3" hidden="1" customWidth="1"/>
    <col min="13" max="14" width="0" style="3" hidden="1" customWidth="1"/>
    <col min="15" max="256" width="8.88671875" style="3"/>
    <col min="257" max="257" width="11.5546875" style="3" bestFit="1" customWidth="1"/>
    <col min="258" max="262" width="9.33203125" style="3" customWidth="1"/>
    <col min="263" max="267" width="11.33203125" style="3" customWidth="1"/>
    <col min="268" max="270" width="0" style="3" hidden="1" customWidth="1"/>
    <col min="271" max="512" width="8.88671875" style="3"/>
    <col min="513" max="513" width="11.5546875" style="3" bestFit="1" customWidth="1"/>
    <col min="514" max="518" width="9.33203125" style="3" customWidth="1"/>
    <col min="519" max="523" width="11.33203125" style="3" customWidth="1"/>
    <col min="524" max="526" width="0" style="3" hidden="1" customWidth="1"/>
    <col min="527" max="768" width="8.88671875" style="3"/>
    <col min="769" max="769" width="11.5546875" style="3" bestFit="1" customWidth="1"/>
    <col min="770" max="774" width="9.33203125" style="3" customWidth="1"/>
    <col min="775" max="779" width="11.33203125" style="3" customWidth="1"/>
    <col min="780" max="782" width="0" style="3" hidden="1" customWidth="1"/>
    <col min="783" max="1024" width="8.88671875" style="3"/>
    <col min="1025" max="1025" width="11.5546875" style="3" bestFit="1" customWidth="1"/>
    <col min="1026" max="1030" width="9.33203125" style="3" customWidth="1"/>
    <col min="1031" max="1035" width="11.33203125" style="3" customWidth="1"/>
    <col min="1036" max="1038" width="0" style="3" hidden="1" customWidth="1"/>
    <col min="1039" max="1280" width="8.88671875" style="3"/>
    <col min="1281" max="1281" width="11.5546875" style="3" bestFit="1" customWidth="1"/>
    <col min="1282" max="1286" width="9.33203125" style="3" customWidth="1"/>
    <col min="1287" max="1291" width="11.33203125" style="3" customWidth="1"/>
    <col min="1292" max="1294" width="0" style="3" hidden="1" customWidth="1"/>
    <col min="1295" max="1536" width="8.88671875" style="3"/>
    <col min="1537" max="1537" width="11.5546875" style="3" bestFit="1" customWidth="1"/>
    <col min="1538" max="1542" width="9.33203125" style="3" customWidth="1"/>
    <col min="1543" max="1547" width="11.33203125" style="3" customWidth="1"/>
    <col min="1548" max="1550" width="0" style="3" hidden="1" customWidth="1"/>
    <col min="1551" max="1792" width="8.88671875" style="3"/>
    <col min="1793" max="1793" width="11.5546875" style="3" bestFit="1" customWidth="1"/>
    <col min="1794" max="1798" width="9.33203125" style="3" customWidth="1"/>
    <col min="1799" max="1803" width="11.33203125" style="3" customWidth="1"/>
    <col min="1804" max="1806" width="0" style="3" hidden="1" customWidth="1"/>
    <col min="1807" max="2048" width="8.88671875" style="3"/>
    <col min="2049" max="2049" width="11.5546875" style="3" bestFit="1" customWidth="1"/>
    <col min="2050" max="2054" width="9.33203125" style="3" customWidth="1"/>
    <col min="2055" max="2059" width="11.33203125" style="3" customWidth="1"/>
    <col min="2060" max="2062" width="0" style="3" hidden="1" customWidth="1"/>
    <col min="2063" max="2304" width="8.88671875" style="3"/>
    <col min="2305" max="2305" width="11.5546875" style="3" bestFit="1" customWidth="1"/>
    <col min="2306" max="2310" width="9.33203125" style="3" customWidth="1"/>
    <col min="2311" max="2315" width="11.33203125" style="3" customWidth="1"/>
    <col min="2316" max="2318" width="0" style="3" hidden="1" customWidth="1"/>
    <col min="2319" max="2560" width="8.88671875" style="3"/>
    <col min="2561" max="2561" width="11.5546875" style="3" bestFit="1" customWidth="1"/>
    <col min="2562" max="2566" width="9.33203125" style="3" customWidth="1"/>
    <col min="2567" max="2571" width="11.33203125" style="3" customWidth="1"/>
    <col min="2572" max="2574" width="0" style="3" hidden="1" customWidth="1"/>
    <col min="2575" max="2816" width="8.88671875" style="3"/>
    <col min="2817" max="2817" width="11.5546875" style="3" bestFit="1" customWidth="1"/>
    <col min="2818" max="2822" width="9.33203125" style="3" customWidth="1"/>
    <col min="2823" max="2827" width="11.33203125" style="3" customWidth="1"/>
    <col min="2828" max="2830" width="0" style="3" hidden="1" customWidth="1"/>
    <col min="2831" max="3072" width="8.88671875" style="3"/>
    <col min="3073" max="3073" width="11.5546875" style="3" bestFit="1" customWidth="1"/>
    <col min="3074" max="3078" width="9.33203125" style="3" customWidth="1"/>
    <col min="3079" max="3083" width="11.33203125" style="3" customWidth="1"/>
    <col min="3084" max="3086" width="0" style="3" hidden="1" customWidth="1"/>
    <col min="3087" max="3328" width="8.88671875" style="3"/>
    <col min="3329" max="3329" width="11.5546875" style="3" bestFit="1" customWidth="1"/>
    <col min="3330" max="3334" width="9.33203125" style="3" customWidth="1"/>
    <col min="3335" max="3339" width="11.33203125" style="3" customWidth="1"/>
    <col min="3340" max="3342" width="0" style="3" hidden="1" customWidth="1"/>
    <col min="3343" max="3584" width="8.88671875" style="3"/>
    <col min="3585" max="3585" width="11.5546875" style="3" bestFit="1" customWidth="1"/>
    <col min="3586" max="3590" width="9.33203125" style="3" customWidth="1"/>
    <col min="3591" max="3595" width="11.33203125" style="3" customWidth="1"/>
    <col min="3596" max="3598" width="0" style="3" hidden="1" customWidth="1"/>
    <col min="3599" max="3840" width="8.88671875" style="3"/>
    <col min="3841" max="3841" width="11.5546875" style="3" bestFit="1" customWidth="1"/>
    <col min="3842" max="3846" width="9.33203125" style="3" customWidth="1"/>
    <col min="3847" max="3851" width="11.33203125" style="3" customWidth="1"/>
    <col min="3852" max="3854" width="0" style="3" hidden="1" customWidth="1"/>
    <col min="3855" max="4096" width="8.88671875" style="3"/>
    <col min="4097" max="4097" width="11.5546875" style="3" bestFit="1" customWidth="1"/>
    <col min="4098" max="4102" width="9.33203125" style="3" customWidth="1"/>
    <col min="4103" max="4107" width="11.33203125" style="3" customWidth="1"/>
    <col min="4108" max="4110" width="0" style="3" hidden="1" customWidth="1"/>
    <col min="4111" max="4352" width="8.88671875" style="3"/>
    <col min="4353" max="4353" width="11.5546875" style="3" bestFit="1" customWidth="1"/>
    <col min="4354" max="4358" width="9.33203125" style="3" customWidth="1"/>
    <col min="4359" max="4363" width="11.33203125" style="3" customWidth="1"/>
    <col min="4364" max="4366" width="0" style="3" hidden="1" customWidth="1"/>
    <col min="4367" max="4608" width="8.88671875" style="3"/>
    <col min="4609" max="4609" width="11.5546875" style="3" bestFit="1" customWidth="1"/>
    <col min="4610" max="4614" width="9.33203125" style="3" customWidth="1"/>
    <col min="4615" max="4619" width="11.33203125" style="3" customWidth="1"/>
    <col min="4620" max="4622" width="0" style="3" hidden="1" customWidth="1"/>
    <col min="4623" max="4864" width="8.88671875" style="3"/>
    <col min="4865" max="4865" width="11.5546875" style="3" bestFit="1" customWidth="1"/>
    <col min="4866" max="4870" width="9.33203125" style="3" customWidth="1"/>
    <col min="4871" max="4875" width="11.33203125" style="3" customWidth="1"/>
    <col min="4876" max="4878" width="0" style="3" hidden="1" customWidth="1"/>
    <col min="4879" max="5120" width="8.88671875" style="3"/>
    <col min="5121" max="5121" width="11.5546875" style="3" bestFit="1" customWidth="1"/>
    <col min="5122" max="5126" width="9.33203125" style="3" customWidth="1"/>
    <col min="5127" max="5131" width="11.33203125" style="3" customWidth="1"/>
    <col min="5132" max="5134" width="0" style="3" hidden="1" customWidth="1"/>
    <col min="5135" max="5376" width="8.88671875" style="3"/>
    <col min="5377" max="5377" width="11.5546875" style="3" bestFit="1" customWidth="1"/>
    <col min="5378" max="5382" width="9.33203125" style="3" customWidth="1"/>
    <col min="5383" max="5387" width="11.33203125" style="3" customWidth="1"/>
    <col min="5388" max="5390" width="0" style="3" hidden="1" customWidth="1"/>
    <col min="5391" max="5632" width="8.88671875" style="3"/>
    <col min="5633" max="5633" width="11.5546875" style="3" bestFit="1" customWidth="1"/>
    <col min="5634" max="5638" width="9.33203125" style="3" customWidth="1"/>
    <col min="5639" max="5643" width="11.33203125" style="3" customWidth="1"/>
    <col min="5644" max="5646" width="0" style="3" hidden="1" customWidth="1"/>
    <col min="5647" max="5888" width="8.88671875" style="3"/>
    <col min="5889" max="5889" width="11.5546875" style="3" bestFit="1" customWidth="1"/>
    <col min="5890" max="5894" width="9.33203125" style="3" customWidth="1"/>
    <col min="5895" max="5899" width="11.33203125" style="3" customWidth="1"/>
    <col min="5900" max="5902" width="0" style="3" hidden="1" customWidth="1"/>
    <col min="5903" max="6144" width="8.88671875" style="3"/>
    <col min="6145" max="6145" width="11.5546875" style="3" bestFit="1" customWidth="1"/>
    <col min="6146" max="6150" width="9.33203125" style="3" customWidth="1"/>
    <col min="6151" max="6155" width="11.33203125" style="3" customWidth="1"/>
    <col min="6156" max="6158" width="0" style="3" hidden="1" customWidth="1"/>
    <col min="6159" max="6400" width="8.88671875" style="3"/>
    <col min="6401" max="6401" width="11.5546875" style="3" bestFit="1" customWidth="1"/>
    <col min="6402" max="6406" width="9.33203125" style="3" customWidth="1"/>
    <col min="6407" max="6411" width="11.33203125" style="3" customWidth="1"/>
    <col min="6412" max="6414" width="0" style="3" hidden="1" customWidth="1"/>
    <col min="6415" max="6656" width="8.88671875" style="3"/>
    <col min="6657" max="6657" width="11.5546875" style="3" bestFit="1" customWidth="1"/>
    <col min="6658" max="6662" width="9.33203125" style="3" customWidth="1"/>
    <col min="6663" max="6667" width="11.33203125" style="3" customWidth="1"/>
    <col min="6668" max="6670" width="0" style="3" hidden="1" customWidth="1"/>
    <col min="6671" max="6912" width="8.88671875" style="3"/>
    <col min="6913" max="6913" width="11.5546875" style="3" bestFit="1" customWidth="1"/>
    <col min="6914" max="6918" width="9.33203125" style="3" customWidth="1"/>
    <col min="6919" max="6923" width="11.33203125" style="3" customWidth="1"/>
    <col min="6924" max="6926" width="0" style="3" hidden="1" customWidth="1"/>
    <col min="6927" max="7168" width="8.88671875" style="3"/>
    <col min="7169" max="7169" width="11.5546875" style="3" bestFit="1" customWidth="1"/>
    <col min="7170" max="7174" width="9.33203125" style="3" customWidth="1"/>
    <col min="7175" max="7179" width="11.33203125" style="3" customWidth="1"/>
    <col min="7180" max="7182" width="0" style="3" hidden="1" customWidth="1"/>
    <col min="7183" max="7424" width="8.88671875" style="3"/>
    <col min="7425" max="7425" width="11.5546875" style="3" bestFit="1" customWidth="1"/>
    <col min="7426" max="7430" width="9.33203125" style="3" customWidth="1"/>
    <col min="7431" max="7435" width="11.33203125" style="3" customWidth="1"/>
    <col min="7436" max="7438" width="0" style="3" hidden="1" customWidth="1"/>
    <col min="7439" max="7680" width="8.88671875" style="3"/>
    <col min="7681" max="7681" width="11.5546875" style="3" bestFit="1" customWidth="1"/>
    <col min="7682" max="7686" width="9.33203125" style="3" customWidth="1"/>
    <col min="7687" max="7691" width="11.33203125" style="3" customWidth="1"/>
    <col min="7692" max="7694" width="0" style="3" hidden="1" customWidth="1"/>
    <col min="7695" max="7936" width="8.88671875" style="3"/>
    <col min="7937" max="7937" width="11.5546875" style="3" bestFit="1" customWidth="1"/>
    <col min="7938" max="7942" width="9.33203125" style="3" customWidth="1"/>
    <col min="7943" max="7947" width="11.33203125" style="3" customWidth="1"/>
    <col min="7948" max="7950" width="0" style="3" hidden="1" customWidth="1"/>
    <col min="7951" max="8192" width="8.88671875" style="3"/>
    <col min="8193" max="8193" width="11.5546875" style="3" bestFit="1" customWidth="1"/>
    <col min="8194" max="8198" width="9.33203125" style="3" customWidth="1"/>
    <col min="8199" max="8203" width="11.33203125" style="3" customWidth="1"/>
    <col min="8204" max="8206" width="0" style="3" hidden="1" customWidth="1"/>
    <col min="8207" max="8448" width="8.88671875" style="3"/>
    <col min="8449" max="8449" width="11.5546875" style="3" bestFit="1" customWidth="1"/>
    <col min="8450" max="8454" width="9.33203125" style="3" customWidth="1"/>
    <col min="8455" max="8459" width="11.33203125" style="3" customWidth="1"/>
    <col min="8460" max="8462" width="0" style="3" hidden="1" customWidth="1"/>
    <col min="8463" max="8704" width="8.88671875" style="3"/>
    <col min="8705" max="8705" width="11.5546875" style="3" bestFit="1" customWidth="1"/>
    <col min="8706" max="8710" width="9.33203125" style="3" customWidth="1"/>
    <col min="8711" max="8715" width="11.33203125" style="3" customWidth="1"/>
    <col min="8716" max="8718" width="0" style="3" hidden="1" customWidth="1"/>
    <col min="8719" max="8960" width="8.88671875" style="3"/>
    <col min="8961" max="8961" width="11.5546875" style="3" bestFit="1" customWidth="1"/>
    <col min="8962" max="8966" width="9.33203125" style="3" customWidth="1"/>
    <col min="8967" max="8971" width="11.33203125" style="3" customWidth="1"/>
    <col min="8972" max="8974" width="0" style="3" hidden="1" customWidth="1"/>
    <col min="8975" max="9216" width="8.88671875" style="3"/>
    <col min="9217" max="9217" width="11.5546875" style="3" bestFit="1" customWidth="1"/>
    <col min="9218" max="9222" width="9.33203125" style="3" customWidth="1"/>
    <col min="9223" max="9227" width="11.33203125" style="3" customWidth="1"/>
    <col min="9228" max="9230" width="0" style="3" hidden="1" customWidth="1"/>
    <col min="9231" max="9472" width="8.88671875" style="3"/>
    <col min="9473" max="9473" width="11.5546875" style="3" bestFit="1" customWidth="1"/>
    <col min="9474" max="9478" width="9.33203125" style="3" customWidth="1"/>
    <col min="9479" max="9483" width="11.33203125" style="3" customWidth="1"/>
    <col min="9484" max="9486" width="0" style="3" hidden="1" customWidth="1"/>
    <col min="9487" max="9728" width="8.88671875" style="3"/>
    <col min="9729" max="9729" width="11.5546875" style="3" bestFit="1" customWidth="1"/>
    <col min="9730" max="9734" width="9.33203125" style="3" customWidth="1"/>
    <col min="9735" max="9739" width="11.33203125" style="3" customWidth="1"/>
    <col min="9740" max="9742" width="0" style="3" hidden="1" customWidth="1"/>
    <col min="9743" max="9984" width="8.88671875" style="3"/>
    <col min="9985" max="9985" width="11.5546875" style="3" bestFit="1" customWidth="1"/>
    <col min="9986" max="9990" width="9.33203125" style="3" customWidth="1"/>
    <col min="9991" max="9995" width="11.33203125" style="3" customWidth="1"/>
    <col min="9996" max="9998" width="0" style="3" hidden="1" customWidth="1"/>
    <col min="9999" max="10240" width="8.88671875" style="3"/>
    <col min="10241" max="10241" width="11.5546875" style="3" bestFit="1" customWidth="1"/>
    <col min="10242" max="10246" width="9.33203125" style="3" customWidth="1"/>
    <col min="10247" max="10251" width="11.33203125" style="3" customWidth="1"/>
    <col min="10252" max="10254" width="0" style="3" hidden="1" customWidth="1"/>
    <col min="10255" max="10496" width="8.88671875" style="3"/>
    <col min="10497" max="10497" width="11.5546875" style="3" bestFit="1" customWidth="1"/>
    <col min="10498" max="10502" width="9.33203125" style="3" customWidth="1"/>
    <col min="10503" max="10507" width="11.33203125" style="3" customWidth="1"/>
    <col min="10508" max="10510" width="0" style="3" hidden="1" customWidth="1"/>
    <col min="10511" max="10752" width="8.88671875" style="3"/>
    <col min="10753" max="10753" width="11.5546875" style="3" bestFit="1" customWidth="1"/>
    <col min="10754" max="10758" width="9.33203125" style="3" customWidth="1"/>
    <col min="10759" max="10763" width="11.33203125" style="3" customWidth="1"/>
    <col min="10764" max="10766" width="0" style="3" hidden="1" customWidth="1"/>
    <col min="10767" max="11008" width="8.88671875" style="3"/>
    <col min="11009" max="11009" width="11.5546875" style="3" bestFit="1" customWidth="1"/>
    <col min="11010" max="11014" width="9.33203125" style="3" customWidth="1"/>
    <col min="11015" max="11019" width="11.33203125" style="3" customWidth="1"/>
    <col min="11020" max="11022" width="0" style="3" hidden="1" customWidth="1"/>
    <col min="11023" max="11264" width="8.88671875" style="3"/>
    <col min="11265" max="11265" width="11.5546875" style="3" bestFit="1" customWidth="1"/>
    <col min="11266" max="11270" width="9.33203125" style="3" customWidth="1"/>
    <col min="11271" max="11275" width="11.33203125" style="3" customWidth="1"/>
    <col min="11276" max="11278" width="0" style="3" hidden="1" customWidth="1"/>
    <col min="11279" max="11520" width="8.88671875" style="3"/>
    <col min="11521" max="11521" width="11.5546875" style="3" bestFit="1" customWidth="1"/>
    <col min="11522" max="11526" width="9.33203125" style="3" customWidth="1"/>
    <col min="11527" max="11531" width="11.33203125" style="3" customWidth="1"/>
    <col min="11532" max="11534" width="0" style="3" hidden="1" customWidth="1"/>
    <col min="11535" max="11776" width="8.88671875" style="3"/>
    <col min="11777" max="11777" width="11.5546875" style="3" bestFit="1" customWidth="1"/>
    <col min="11778" max="11782" width="9.33203125" style="3" customWidth="1"/>
    <col min="11783" max="11787" width="11.33203125" style="3" customWidth="1"/>
    <col min="11788" max="11790" width="0" style="3" hidden="1" customWidth="1"/>
    <col min="11791" max="12032" width="8.88671875" style="3"/>
    <col min="12033" max="12033" width="11.5546875" style="3" bestFit="1" customWidth="1"/>
    <col min="12034" max="12038" width="9.33203125" style="3" customWidth="1"/>
    <col min="12039" max="12043" width="11.33203125" style="3" customWidth="1"/>
    <col min="12044" max="12046" width="0" style="3" hidden="1" customWidth="1"/>
    <col min="12047" max="12288" width="8.88671875" style="3"/>
    <col min="12289" max="12289" width="11.5546875" style="3" bestFit="1" customWidth="1"/>
    <col min="12290" max="12294" width="9.33203125" style="3" customWidth="1"/>
    <col min="12295" max="12299" width="11.33203125" style="3" customWidth="1"/>
    <col min="12300" max="12302" width="0" style="3" hidden="1" customWidth="1"/>
    <col min="12303" max="12544" width="8.88671875" style="3"/>
    <col min="12545" max="12545" width="11.5546875" style="3" bestFit="1" customWidth="1"/>
    <col min="12546" max="12550" width="9.33203125" style="3" customWidth="1"/>
    <col min="12551" max="12555" width="11.33203125" style="3" customWidth="1"/>
    <col min="12556" max="12558" width="0" style="3" hidden="1" customWidth="1"/>
    <col min="12559" max="12800" width="8.88671875" style="3"/>
    <col min="12801" max="12801" width="11.5546875" style="3" bestFit="1" customWidth="1"/>
    <col min="12802" max="12806" width="9.33203125" style="3" customWidth="1"/>
    <col min="12807" max="12811" width="11.33203125" style="3" customWidth="1"/>
    <col min="12812" max="12814" width="0" style="3" hidden="1" customWidth="1"/>
    <col min="12815" max="13056" width="8.88671875" style="3"/>
    <col min="13057" max="13057" width="11.5546875" style="3" bestFit="1" customWidth="1"/>
    <col min="13058" max="13062" width="9.33203125" style="3" customWidth="1"/>
    <col min="13063" max="13067" width="11.33203125" style="3" customWidth="1"/>
    <col min="13068" max="13070" width="0" style="3" hidden="1" customWidth="1"/>
    <col min="13071" max="13312" width="8.88671875" style="3"/>
    <col min="13313" max="13313" width="11.5546875" style="3" bestFit="1" customWidth="1"/>
    <col min="13314" max="13318" width="9.33203125" style="3" customWidth="1"/>
    <col min="13319" max="13323" width="11.33203125" style="3" customWidth="1"/>
    <col min="13324" max="13326" width="0" style="3" hidden="1" customWidth="1"/>
    <col min="13327" max="13568" width="8.88671875" style="3"/>
    <col min="13569" max="13569" width="11.5546875" style="3" bestFit="1" customWidth="1"/>
    <col min="13570" max="13574" width="9.33203125" style="3" customWidth="1"/>
    <col min="13575" max="13579" width="11.33203125" style="3" customWidth="1"/>
    <col min="13580" max="13582" width="0" style="3" hidden="1" customWidth="1"/>
    <col min="13583" max="13824" width="8.88671875" style="3"/>
    <col min="13825" max="13825" width="11.5546875" style="3" bestFit="1" customWidth="1"/>
    <col min="13826" max="13830" width="9.33203125" style="3" customWidth="1"/>
    <col min="13831" max="13835" width="11.33203125" style="3" customWidth="1"/>
    <col min="13836" max="13838" width="0" style="3" hidden="1" customWidth="1"/>
    <col min="13839" max="14080" width="8.88671875" style="3"/>
    <col min="14081" max="14081" width="11.5546875" style="3" bestFit="1" customWidth="1"/>
    <col min="14082" max="14086" width="9.33203125" style="3" customWidth="1"/>
    <col min="14087" max="14091" width="11.33203125" style="3" customWidth="1"/>
    <col min="14092" max="14094" width="0" style="3" hidden="1" customWidth="1"/>
    <col min="14095" max="14336" width="8.88671875" style="3"/>
    <col min="14337" max="14337" width="11.5546875" style="3" bestFit="1" customWidth="1"/>
    <col min="14338" max="14342" width="9.33203125" style="3" customWidth="1"/>
    <col min="14343" max="14347" width="11.33203125" style="3" customWidth="1"/>
    <col min="14348" max="14350" width="0" style="3" hidden="1" customWidth="1"/>
    <col min="14351" max="14592" width="8.88671875" style="3"/>
    <col min="14593" max="14593" width="11.5546875" style="3" bestFit="1" customWidth="1"/>
    <col min="14594" max="14598" width="9.33203125" style="3" customWidth="1"/>
    <col min="14599" max="14603" width="11.33203125" style="3" customWidth="1"/>
    <col min="14604" max="14606" width="0" style="3" hidden="1" customWidth="1"/>
    <col min="14607" max="14848" width="8.88671875" style="3"/>
    <col min="14849" max="14849" width="11.5546875" style="3" bestFit="1" customWidth="1"/>
    <col min="14850" max="14854" width="9.33203125" style="3" customWidth="1"/>
    <col min="14855" max="14859" width="11.33203125" style="3" customWidth="1"/>
    <col min="14860" max="14862" width="0" style="3" hidden="1" customWidth="1"/>
    <col min="14863" max="15104" width="8.88671875" style="3"/>
    <col min="15105" max="15105" width="11.5546875" style="3" bestFit="1" customWidth="1"/>
    <col min="15106" max="15110" width="9.33203125" style="3" customWidth="1"/>
    <col min="15111" max="15115" width="11.33203125" style="3" customWidth="1"/>
    <col min="15116" max="15118" width="0" style="3" hidden="1" customWidth="1"/>
    <col min="15119" max="15360" width="8.88671875" style="3"/>
    <col min="15361" max="15361" width="11.5546875" style="3" bestFit="1" customWidth="1"/>
    <col min="15362" max="15366" width="9.33203125" style="3" customWidth="1"/>
    <col min="15367" max="15371" width="11.33203125" style="3" customWidth="1"/>
    <col min="15372" max="15374" width="0" style="3" hidden="1" customWidth="1"/>
    <col min="15375" max="15616" width="8.88671875" style="3"/>
    <col min="15617" max="15617" width="11.5546875" style="3" bestFit="1" customWidth="1"/>
    <col min="15618" max="15622" width="9.33203125" style="3" customWidth="1"/>
    <col min="15623" max="15627" width="11.33203125" style="3" customWidth="1"/>
    <col min="15628" max="15630" width="0" style="3" hidden="1" customWidth="1"/>
    <col min="15631" max="15872" width="8.88671875" style="3"/>
    <col min="15873" max="15873" width="11.5546875" style="3" bestFit="1" customWidth="1"/>
    <col min="15874" max="15878" width="9.33203125" style="3" customWidth="1"/>
    <col min="15879" max="15883" width="11.33203125" style="3" customWidth="1"/>
    <col min="15884" max="15886" width="0" style="3" hidden="1" customWidth="1"/>
    <col min="15887" max="16128" width="8.88671875" style="3"/>
    <col min="16129" max="16129" width="11.5546875" style="3" bestFit="1" customWidth="1"/>
    <col min="16130" max="16134" width="9.33203125" style="3" customWidth="1"/>
    <col min="16135" max="16139" width="11.33203125" style="3" customWidth="1"/>
    <col min="16140" max="16142" width="0" style="3" hidden="1" customWidth="1"/>
    <col min="16143" max="16384" width="8.88671875" style="3"/>
  </cols>
  <sheetData>
    <row r="1" spans="1:16" s="4" customFormat="1" ht="52.5" customHeight="1" x14ac:dyDescent="0.15">
      <c r="A1" s="124" t="s">
        <v>48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4"/>
      <c r="N1" s="3"/>
      <c r="O1" s="3"/>
    </row>
    <row r="3" spans="1:16" ht="20.25" customHeight="1" x14ac:dyDescent="0.2">
      <c r="A3" s="113" t="s">
        <v>30</v>
      </c>
      <c r="B3" s="113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8"/>
      <c r="O3" s="18"/>
      <c r="P3" s="18"/>
    </row>
    <row r="4" spans="1:16" s="5" customFormat="1" ht="16.5" customHeight="1" x14ac:dyDescent="0.15">
      <c r="A4" s="125" t="s">
        <v>7</v>
      </c>
      <c r="B4" s="128" t="s">
        <v>22</v>
      </c>
      <c r="C4" s="128"/>
      <c r="D4" s="128"/>
      <c r="E4" s="128"/>
      <c r="F4" s="128"/>
      <c r="G4" s="128" t="s">
        <v>9</v>
      </c>
      <c r="H4" s="128"/>
      <c r="I4" s="128"/>
      <c r="J4" s="128"/>
      <c r="K4" s="129"/>
      <c r="L4" s="144" t="s">
        <v>31</v>
      </c>
    </row>
    <row r="5" spans="1:16" s="5" customFormat="1" ht="16.5" customHeight="1" x14ac:dyDescent="0.15">
      <c r="A5" s="116"/>
      <c r="B5" s="147" t="s">
        <v>11</v>
      </c>
      <c r="C5" s="149" t="s">
        <v>32</v>
      </c>
      <c r="D5" s="150"/>
      <c r="E5" s="151"/>
      <c r="F5" s="151" t="s">
        <v>33</v>
      </c>
      <c r="G5" s="101"/>
      <c r="H5" s="149" t="s">
        <v>32</v>
      </c>
      <c r="I5" s="150"/>
      <c r="J5" s="151"/>
      <c r="K5" s="153" t="s">
        <v>33</v>
      </c>
      <c r="L5" s="145"/>
    </row>
    <row r="6" spans="1:16" s="5" customFormat="1" ht="16.5" customHeight="1" x14ac:dyDescent="0.15">
      <c r="A6" s="143"/>
      <c r="B6" s="148"/>
      <c r="C6" s="19" t="s">
        <v>24</v>
      </c>
      <c r="D6" s="19" t="s">
        <v>34</v>
      </c>
      <c r="E6" s="20" t="s">
        <v>35</v>
      </c>
      <c r="F6" s="152"/>
      <c r="G6" s="19" t="s">
        <v>11</v>
      </c>
      <c r="H6" s="19" t="s">
        <v>24</v>
      </c>
      <c r="I6" s="19" t="s">
        <v>34</v>
      </c>
      <c r="J6" s="20" t="s">
        <v>35</v>
      </c>
      <c r="K6" s="154"/>
      <c r="L6" s="146"/>
    </row>
    <row r="7" spans="1:16" s="5" customFormat="1" ht="16.5" customHeight="1" x14ac:dyDescent="0.15">
      <c r="A7" s="75" t="s">
        <v>44</v>
      </c>
      <c r="B7" s="44">
        <f>C7+F7</f>
        <v>39373</v>
      </c>
      <c r="C7" s="44">
        <f t="shared" ref="C7:C17" si="0">SUM(D7:E7)</f>
        <v>18589</v>
      </c>
      <c r="D7" s="44">
        <v>11034</v>
      </c>
      <c r="E7" s="44">
        <v>7555</v>
      </c>
      <c r="F7" s="44">
        <v>20784</v>
      </c>
      <c r="G7" s="45">
        <f>H7+K7</f>
        <v>5705792</v>
      </c>
      <c r="H7" s="45">
        <f>SUM(H8:H17)</f>
        <v>2618671</v>
      </c>
      <c r="I7" s="45">
        <v>1519686</v>
      </c>
      <c r="J7" s="45">
        <v>1098985</v>
      </c>
      <c r="K7" s="46">
        <v>3087121</v>
      </c>
      <c r="L7" s="21">
        <v>75.93654978685656</v>
      </c>
      <c r="M7" s="22">
        <v>75.93654978685656</v>
      </c>
      <c r="N7" s="15">
        <f t="shared" ref="N7:N17" si="1">L7-M7</f>
        <v>0</v>
      </c>
    </row>
    <row r="8" spans="1:16" ht="16.5" customHeight="1" x14ac:dyDescent="0.15">
      <c r="A8" s="163" t="s">
        <v>60</v>
      </c>
      <c r="B8" s="169">
        <f t="shared" ref="B8" si="2">C8+F8</f>
        <v>3079</v>
      </c>
      <c r="C8" s="169">
        <f t="shared" ref="C8" si="3">SUM(D8:E8)</f>
        <v>2325</v>
      </c>
      <c r="D8" s="169">
        <v>617</v>
      </c>
      <c r="E8" s="169">
        <v>1708</v>
      </c>
      <c r="F8" s="169">
        <v>754</v>
      </c>
      <c r="G8" s="169">
        <f t="shared" ref="G8" si="4">H8+K8</f>
        <v>427438</v>
      </c>
      <c r="H8" s="169">
        <f t="shared" ref="H8" si="5">I8+J8</f>
        <v>334182</v>
      </c>
      <c r="I8" s="169">
        <v>71709</v>
      </c>
      <c r="J8" s="169">
        <v>262473</v>
      </c>
      <c r="K8" s="171">
        <v>93256</v>
      </c>
      <c r="L8" s="16">
        <v>84.813881107998753</v>
      </c>
      <c r="M8" s="23">
        <v>84.813881107998753</v>
      </c>
      <c r="N8" s="15">
        <f t="shared" ref="N8" si="6">L8-M8</f>
        <v>0</v>
      </c>
    </row>
    <row r="9" spans="1:16" ht="16.5" customHeight="1" x14ac:dyDescent="0.15">
      <c r="A9" s="83" t="s">
        <v>59</v>
      </c>
      <c r="B9" s="41">
        <f t="shared" ref="B9:B17" si="7">C9+F9</f>
        <v>3266</v>
      </c>
      <c r="C9" s="41">
        <f t="shared" si="0"/>
        <v>2183</v>
      </c>
      <c r="D9" s="41">
        <v>147</v>
      </c>
      <c r="E9" s="41">
        <v>2036</v>
      </c>
      <c r="F9" s="41">
        <v>1083</v>
      </c>
      <c r="G9" s="41">
        <f t="shared" ref="G9:G17" si="8">H9+K9</f>
        <v>423761</v>
      </c>
      <c r="H9" s="41">
        <f t="shared" ref="H9:H17" si="9">I9+J9</f>
        <v>277893</v>
      </c>
      <c r="I9" s="41">
        <v>18104</v>
      </c>
      <c r="J9" s="41">
        <v>259789</v>
      </c>
      <c r="K9" s="53">
        <v>145868</v>
      </c>
      <c r="L9" s="16">
        <v>79.549462973431318</v>
      </c>
      <c r="M9" s="23">
        <v>79.549462973431318</v>
      </c>
      <c r="N9" s="15">
        <f t="shared" si="1"/>
        <v>0</v>
      </c>
    </row>
    <row r="10" spans="1:16" ht="16.5" customHeight="1" x14ac:dyDescent="0.15">
      <c r="A10" s="83" t="s">
        <v>61</v>
      </c>
      <c r="B10" s="41">
        <f t="shared" si="7"/>
        <v>6</v>
      </c>
      <c r="C10" s="41">
        <f t="shared" si="0"/>
        <v>0</v>
      </c>
      <c r="D10" s="41"/>
      <c r="E10" s="41"/>
      <c r="F10" s="41">
        <v>6</v>
      </c>
      <c r="G10" s="41">
        <f t="shared" si="8"/>
        <v>989</v>
      </c>
      <c r="H10" s="41">
        <f t="shared" si="9"/>
        <v>0</v>
      </c>
      <c r="I10" s="41">
        <v>0</v>
      </c>
      <c r="J10" s="41">
        <v>0</v>
      </c>
      <c r="K10" s="53">
        <v>989</v>
      </c>
      <c r="L10" s="16">
        <v>73.666666666666671</v>
      </c>
      <c r="M10" s="23">
        <v>73.666666666666671</v>
      </c>
      <c r="N10" s="15">
        <f t="shared" si="1"/>
        <v>0</v>
      </c>
    </row>
    <row r="11" spans="1:16" ht="16.5" customHeight="1" x14ac:dyDescent="0.15">
      <c r="A11" s="83" t="s">
        <v>71</v>
      </c>
      <c r="B11" s="41">
        <f t="shared" si="7"/>
        <v>241</v>
      </c>
      <c r="C11" s="41">
        <f t="shared" si="0"/>
        <v>132</v>
      </c>
      <c r="D11" s="41">
        <v>5</v>
      </c>
      <c r="E11" s="41">
        <v>127</v>
      </c>
      <c r="F11" s="41">
        <v>109</v>
      </c>
      <c r="G11" s="41">
        <f t="shared" si="8"/>
        <v>31440</v>
      </c>
      <c r="H11" s="41">
        <f t="shared" si="9"/>
        <v>18153</v>
      </c>
      <c r="I11" s="41">
        <v>875</v>
      </c>
      <c r="J11" s="41">
        <v>17278</v>
      </c>
      <c r="K11" s="53">
        <v>13287</v>
      </c>
      <c r="L11" s="16">
        <v>78.971999999999994</v>
      </c>
      <c r="M11" s="23">
        <v>78.971999999999994</v>
      </c>
      <c r="N11" s="15">
        <f t="shared" si="1"/>
        <v>0</v>
      </c>
    </row>
    <row r="12" spans="1:16" ht="16.5" customHeight="1" x14ac:dyDescent="0.15">
      <c r="A12" s="83" t="s">
        <v>63</v>
      </c>
      <c r="B12" s="41">
        <f t="shared" si="7"/>
        <v>427</v>
      </c>
      <c r="C12" s="41">
        <f t="shared" si="0"/>
        <v>315</v>
      </c>
      <c r="D12" s="41">
        <v>1</v>
      </c>
      <c r="E12" s="41">
        <v>314</v>
      </c>
      <c r="F12" s="41">
        <v>112</v>
      </c>
      <c r="G12" s="41">
        <f t="shared" si="8"/>
        <v>48970</v>
      </c>
      <c r="H12" s="41">
        <f t="shared" si="9"/>
        <v>35693</v>
      </c>
      <c r="I12" s="41">
        <v>169</v>
      </c>
      <c r="J12" s="41">
        <v>35524</v>
      </c>
      <c r="K12" s="53">
        <v>13277</v>
      </c>
      <c r="L12" s="16">
        <v>79.994623655913983</v>
      </c>
      <c r="M12" s="23">
        <v>79.994623655913983</v>
      </c>
      <c r="N12" s="15">
        <f t="shared" si="1"/>
        <v>0</v>
      </c>
    </row>
    <row r="13" spans="1:16" ht="16.5" customHeight="1" x14ac:dyDescent="0.15">
      <c r="A13" s="83" t="s">
        <v>64</v>
      </c>
      <c r="B13" s="41">
        <f t="shared" si="7"/>
        <v>1261</v>
      </c>
      <c r="C13" s="41">
        <f t="shared" si="0"/>
        <v>971</v>
      </c>
      <c r="D13" s="41">
        <v>4</v>
      </c>
      <c r="E13" s="41">
        <v>967</v>
      </c>
      <c r="F13" s="41">
        <v>290</v>
      </c>
      <c r="G13" s="41">
        <f t="shared" si="8"/>
        <v>204924</v>
      </c>
      <c r="H13" s="41">
        <f t="shared" si="9"/>
        <v>163871</v>
      </c>
      <c r="I13" s="41">
        <v>573</v>
      </c>
      <c r="J13" s="41">
        <v>163298</v>
      </c>
      <c r="K13" s="53">
        <v>41053</v>
      </c>
      <c r="L13" s="16">
        <v>67.906428571428577</v>
      </c>
      <c r="M13" s="23">
        <v>67.906428571428577</v>
      </c>
      <c r="N13" s="15">
        <f t="shared" si="1"/>
        <v>0</v>
      </c>
    </row>
    <row r="14" spans="1:16" ht="16.5" customHeight="1" x14ac:dyDescent="0.15">
      <c r="A14" s="83" t="s">
        <v>65</v>
      </c>
      <c r="B14" s="41">
        <f t="shared" si="7"/>
        <v>828</v>
      </c>
      <c r="C14" s="41">
        <f t="shared" si="0"/>
        <v>563</v>
      </c>
      <c r="D14" s="41">
        <v>75</v>
      </c>
      <c r="E14" s="41">
        <v>488</v>
      </c>
      <c r="F14" s="41">
        <v>265</v>
      </c>
      <c r="G14" s="41">
        <f t="shared" si="8"/>
        <v>122209</v>
      </c>
      <c r="H14" s="41">
        <f t="shared" si="9"/>
        <v>83306</v>
      </c>
      <c r="I14" s="41">
        <v>9082</v>
      </c>
      <c r="J14" s="41">
        <v>74224</v>
      </c>
      <c r="K14" s="53">
        <v>38903</v>
      </c>
      <c r="L14" s="16">
        <v>70.901190476190479</v>
      </c>
      <c r="M14" s="23">
        <v>70.901190476190479</v>
      </c>
      <c r="N14" s="15">
        <f t="shared" si="1"/>
        <v>0</v>
      </c>
    </row>
    <row r="15" spans="1:16" ht="16.5" customHeight="1" x14ac:dyDescent="0.15">
      <c r="A15" s="83" t="s">
        <v>66</v>
      </c>
      <c r="B15" s="41">
        <f t="shared" si="7"/>
        <v>1146</v>
      </c>
      <c r="C15" s="41">
        <f t="shared" si="0"/>
        <v>1033</v>
      </c>
      <c r="D15" s="41">
        <v>3</v>
      </c>
      <c r="E15" s="41">
        <v>1030</v>
      </c>
      <c r="F15" s="41">
        <v>113</v>
      </c>
      <c r="G15" s="41">
        <f t="shared" si="8"/>
        <v>165788</v>
      </c>
      <c r="H15" s="41">
        <f t="shared" si="9"/>
        <v>153340</v>
      </c>
      <c r="I15" s="41">
        <v>264</v>
      </c>
      <c r="J15" s="41">
        <v>153076</v>
      </c>
      <c r="K15" s="53">
        <v>12448</v>
      </c>
      <c r="L15" s="16">
        <v>68.88265746333046</v>
      </c>
      <c r="M15" s="23">
        <v>68.88265746333046</v>
      </c>
      <c r="N15" s="15">
        <f t="shared" si="1"/>
        <v>0</v>
      </c>
    </row>
    <row r="16" spans="1:16" ht="16.5" customHeight="1" x14ac:dyDescent="0.15">
      <c r="A16" s="83" t="s">
        <v>67</v>
      </c>
      <c r="B16" s="41">
        <f t="shared" si="7"/>
        <v>17712</v>
      </c>
      <c r="C16" s="41">
        <f t="shared" si="0"/>
        <v>10379</v>
      </c>
      <c r="D16" s="41">
        <v>9588</v>
      </c>
      <c r="E16" s="41">
        <v>791</v>
      </c>
      <c r="F16" s="41">
        <v>7333</v>
      </c>
      <c r="G16" s="41">
        <f t="shared" si="8"/>
        <v>2467130</v>
      </c>
      <c r="H16" s="41">
        <f t="shared" si="9"/>
        <v>1448154</v>
      </c>
      <c r="I16" s="41">
        <v>1328262</v>
      </c>
      <c r="J16" s="41">
        <v>119892</v>
      </c>
      <c r="K16" s="53">
        <v>1018976</v>
      </c>
      <c r="L16" s="16">
        <v>73.929332741201293</v>
      </c>
      <c r="M16" s="23">
        <v>73.929332741201293</v>
      </c>
      <c r="N16" s="15">
        <f t="shared" si="1"/>
        <v>0</v>
      </c>
    </row>
    <row r="17" spans="1:14" ht="16.5" customHeight="1" x14ac:dyDescent="0.15">
      <c r="A17" s="173" t="s">
        <v>73</v>
      </c>
      <c r="B17" s="49">
        <f t="shared" si="7"/>
        <v>11407</v>
      </c>
      <c r="C17" s="49">
        <f t="shared" si="0"/>
        <v>688</v>
      </c>
      <c r="D17" s="49">
        <v>594</v>
      </c>
      <c r="E17" s="49">
        <v>94</v>
      </c>
      <c r="F17" s="49">
        <v>10719</v>
      </c>
      <c r="G17" s="49">
        <f t="shared" si="8"/>
        <v>1813143</v>
      </c>
      <c r="H17" s="49">
        <f t="shared" si="9"/>
        <v>104079</v>
      </c>
      <c r="I17" s="49">
        <v>90648</v>
      </c>
      <c r="J17" s="49">
        <v>13431</v>
      </c>
      <c r="K17" s="55">
        <v>1709064</v>
      </c>
      <c r="L17" s="16">
        <v>77.271348556656619</v>
      </c>
      <c r="M17" s="23">
        <v>77.271348556656619</v>
      </c>
      <c r="N17" s="15">
        <f t="shared" si="1"/>
        <v>0</v>
      </c>
    </row>
  </sheetData>
  <mergeCells count="11">
    <mergeCell ref="A1:K1"/>
    <mergeCell ref="A4:A6"/>
    <mergeCell ref="B4:F4"/>
    <mergeCell ref="G4:K4"/>
    <mergeCell ref="L4:L6"/>
    <mergeCell ref="B5:B6"/>
    <mergeCell ref="C5:E5"/>
    <mergeCell ref="F5:F6"/>
    <mergeCell ref="H5:J5"/>
    <mergeCell ref="K5:K6"/>
    <mergeCell ref="A3:B3"/>
  </mergeCells>
  <phoneticPr fontId="3" type="noConversion"/>
  <conditionalFormatting sqref="M6:IV6 A3 G6:I6 F5 A7 A18:IV65261 L7:IV7 J9:IV17 A9:A17">
    <cfRule type="cellIs" dxfId="7" priority="6" operator="lessThan">
      <formula>0</formula>
    </cfRule>
  </conditionalFormatting>
  <conditionalFormatting sqref="J8:IV8 A8">
    <cfRule type="cellIs" dxfId="6" priority="1" operator="lessThan">
      <formula>0</formula>
    </cfRule>
  </conditionalFormatting>
  <printOptions horizontalCentered="1"/>
  <pageMargins left="0.15748031496062992" right="0.15748031496062992" top="0.39370078740157483" bottom="0.43307086614173229" header="0.31496062992125984" footer="0.19685039370078741"/>
  <pageSetup paperSize="9" orientation="portrait" r:id="rId1"/>
  <headerFooter>
    <oddFooter>&amp;C&amp;"맑은 고딕,보통"&amp;8&amp;P&amp;R&amp;"맑은 고딕,보통"&amp;8지종별/행정구역별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Normal="100" workbookViewId="0">
      <pane xSplit="2" ySplit="5" topLeftCell="C6" activePane="bottomRight" state="frozen"/>
      <selection activeCell="E21" sqref="E21"/>
      <selection pane="topRight" activeCell="E21" sqref="E21"/>
      <selection pane="bottomLeft" activeCell="E21" sqref="E21"/>
      <selection pane="bottomRight" activeCell="H24" sqref="H24"/>
    </sheetView>
  </sheetViews>
  <sheetFormatPr defaultRowHeight="13.5" x14ac:dyDescent="0.15"/>
  <cols>
    <col min="1" max="1" width="12.109375" style="62" bestFit="1" customWidth="1"/>
    <col min="2" max="2" width="9.33203125" style="12" customWidth="1"/>
    <col min="3" max="10" width="9.33203125" style="3" customWidth="1"/>
    <col min="11" max="11" width="12.5546875" style="12" bestFit="1" customWidth="1"/>
    <col min="12" max="12" width="8.33203125" style="3" customWidth="1"/>
    <col min="13" max="17" width="11.33203125" style="3" customWidth="1"/>
    <col min="18" max="18" width="8.5546875" style="14" customWidth="1"/>
    <col min="19" max="20" width="8.88671875" style="3" customWidth="1"/>
    <col min="21" max="235" width="8.88671875" style="3"/>
    <col min="236" max="236" width="12.109375" style="3" bestFit="1" customWidth="1"/>
    <col min="237" max="245" width="9.33203125" style="3" customWidth="1"/>
    <col min="246" max="246" width="11.33203125" style="3" customWidth="1"/>
    <col min="247" max="247" width="8.33203125" style="3" customWidth="1"/>
    <col min="248" max="252" width="11.33203125" style="3" customWidth="1"/>
    <col min="253" max="255" width="8.88671875" style="3" customWidth="1"/>
    <col min="256" max="491" width="8.88671875" style="3"/>
    <col min="492" max="492" width="12.109375" style="3" bestFit="1" customWidth="1"/>
    <col min="493" max="501" width="9.33203125" style="3" customWidth="1"/>
    <col min="502" max="502" width="11.33203125" style="3" customWidth="1"/>
    <col min="503" max="503" width="8.33203125" style="3" customWidth="1"/>
    <col min="504" max="508" width="11.33203125" style="3" customWidth="1"/>
    <col min="509" max="511" width="8.88671875" style="3" customWidth="1"/>
    <col min="512" max="747" width="8.88671875" style="3"/>
    <col min="748" max="748" width="12.109375" style="3" bestFit="1" customWidth="1"/>
    <col min="749" max="757" width="9.33203125" style="3" customWidth="1"/>
    <col min="758" max="758" width="11.33203125" style="3" customWidth="1"/>
    <col min="759" max="759" width="8.33203125" style="3" customWidth="1"/>
    <col min="760" max="764" width="11.33203125" style="3" customWidth="1"/>
    <col min="765" max="767" width="8.88671875" style="3" customWidth="1"/>
    <col min="768" max="1003" width="8.88671875" style="3"/>
    <col min="1004" max="1004" width="12.109375" style="3" bestFit="1" customWidth="1"/>
    <col min="1005" max="1013" width="9.33203125" style="3" customWidth="1"/>
    <col min="1014" max="1014" width="11.33203125" style="3" customWidth="1"/>
    <col min="1015" max="1015" width="8.33203125" style="3" customWidth="1"/>
    <col min="1016" max="1020" width="11.33203125" style="3" customWidth="1"/>
    <col min="1021" max="1023" width="8.88671875" style="3" customWidth="1"/>
    <col min="1024" max="1259" width="8.88671875" style="3"/>
    <col min="1260" max="1260" width="12.109375" style="3" bestFit="1" customWidth="1"/>
    <col min="1261" max="1269" width="9.33203125" style="3" customWidth="1"/>
    <col min="1270" max="1270" width="11.33203125" style="3" customWidth="1"/>
    <col min="1271" max="1271" width="8.33203125" style="3" customWidth="1"/>
    <col min="1272" max="1276" width="11.33203125" style="3" customWidth="1"/>
    <col min="1277" max="1279" width="8.88671875" style="3" customWidth="1"/>
    <col min="1280" max="1515" width="8.88671875" style="3"/>
    <col min="1516" max="1516" width="12.109375" style="3" bestFit="1" customWidth="1"/>
    <col min="1517" max="1525" width="9.33203125" style="3" customWidth="1"/>
    <col min="1526" max="1526" width="11.33203125" style="3" customWidth="1"/>
    <col min="1527" max="1527" width="8.33203125" style="3" customWidth="1"/>
    <col min="1528" max="1532" width="11.33203125" style="3" customWidth="1"/>
    <col min="1533" max="1535" width="8.88671875" style="3" customWidth="1"/>
    <col min="1536" max="1771" width="8.88671875" style="3"/>
    <col min="1772" max="1772" width="12.109375" style="3" bestFit="1" customWidth="1"/>
    <col min="1773" max="1781" width="9.33203125" style="3" customWidth="1"/>
    <col min="1782" max="1782" width="11.33203125" style="3" customWidth="1"/>
    <col min="1783" max="1783" width="8.33203125" style="3" customWidth="1"/>
    <col min="1784" max="1788" width="11.33203125" style="3" customWidth="1"/>
    <col min="1789" max="1791" width="8.88671875" style="3" customWidth="1"/>
    <col min="1792" max="2027" width="8.88671875" style="3"/>
    <col min="2028" max="2028" width="12.109375" style="3" bestFit="1" customWidth="1"/>
    <col min="2029" max="2037" width="9.33203125" style="3" customWidth="1"/>
    <col min="2038" max="2038" width="11.33203125" style="3" customWidth="1"/>
    <col min="2039" max="2039" width="8.33203125" style="3" customWidth="1"/>
    <col min="2040" max="2044" width="11.33203125" style="3" customWidth="1"/>
    <col min="2045" max="2047" width="8.88671875" style="3" customWidth="1"/>
    <col min="2048" max="2283" width="8.88671875" style="3"/>
    <col min="2284" max="2284" width="12.109375" style="3" bestFit="1" customWidth="1"/>
    <col min="2285" max="2293" width="9.33203125" style="3" customWidth="1"/>
    <col min="2294" max="2294" width="11.33203125" style="3" customWidth="1"/>
    <col min="2295" max="2295" width="8.33203125" style="3" customWidth="1"/>
    <col min="2296" max="2300" width="11.33203125" style="3" customWidth="1"/>
    <col min="2301" max="2303" width="8.88671875" style="3" customWidth="1"/>
    <col min="2304" max="2539" width="8.88671875" style="3"/>
    <col min="2540" max="2540" width="12.109375" style="3" bestFit="1" customWidth="1"/>
    <col min="2541" max="2549" width="9.33203125" style="3" customWidth="1"/>
    <col min="2550" max="2550" width="11.33203125" style="3" customWidth="1"/>
    <col min="2551" max="2551" width="8.33203125" style="3" customWidth="1"/>
    <col min="2552" max="2556" width="11.33203125" style="3" customWidth="1"/>
    <col min="2557" max="2559" width="8.88671875" style="3" customWidth="1"/>
    <col min="2560" max="2795" width="8.88671875" style="3"/>
    <col min="2796" max="2796" width="12.109375" style="3" bestFit="1" customWidth="1"/>
    <col min="2797" max="2805" width="9.33203125" style="3" customWidth="1"/>
    <col min="2806" max="2806" width="11.33203125" style="3" customWidth="1"/>
    <col min="2807" max="2807" width="8.33203125" style="3" customWidth="1"/>
    <col min="2808" max="2812" width="11.33203125" style="3" customWidth="1"/>
    <col min="2813" max="2815" width="8.88671875" style="3" customWidth="1"/>
    <col min="2816" max="3051" width="8.88671875" style="3"/>
    <col min="3052" max="3052" width="12.109375" style="3" bestFit="1" customWidth="1"/>
    <col min="3053" max="3061" width="9.33203125" style="3" customWidth="1"/>
    <col min="3062" max="3062" width="11.33203125" style="3" customWidth="1"/>
    <col min="3063" max="3063" width="8.33203125" style="3" customWidth="1"/>
    <col min="3064" max="3068" width="11.33203125" style="3" customWidth="1"/>
    <col min="3069" max="3071" width="8.88671875" style="3" customWidth="1"/>
    <col min="3072" max="3307" width="8.88671875" style="3"/>
    <col min="3308" max="3308" width="12.109375" style="3" bestFit="1" customWidth="1"/>
    <col min="3309" max="3317" width="9.33203125" style="3" customWidth="1"/>
    <col min="3318" max="3318" width="11.33203125" style="3" customWidth="1"/>
    <col min="3319" max="3319" width="8.33203125" style="3" customWidth="1"/>
    <col min="3320" max="3324" width="11.33203125" style="3" customWidth="1"/>
    <col min="3325" max="3327" width="8.88671875" style="3" customWidth="1"/>
    <col min="3328" max="3563" width="8.88671875" style="3"/>
    <col min="3564" max="3564" width="12.109375" style="3" bestFit="1" customWidth="1"/>
    <col min="3565" max="3573" width="9.33203125" style="3" customWidth="1"/>
    <col min="3574" max="3574" width="11.33203125" style="3" customWidth="1"/>
    <col min="3575" max="3575" width="8.33203125" style="3" customWidth="1"/>
    <col min="3576" max="3580" width="11.33203125" style="3" customWidth="1"/>
    <col min="3581" max="3583" width="8.88671875" style="3" customWidth="1"/>
    <col min="3584" max="3819" width="8.88671875" style="3"/>
    <col min="3820" max="3820" width="12.109375" style="3" bestFit="1" customWidth="1"/>
    <col min="3821" max="3829" width="9.33203125" style="3" customWidth="1"/>
    <col min="3830" max="3830" width="11.33203125" style="3" customWidth="1"/>
    <col min="3831" max="3831" width="8.33203125" style="3" customWidth="1"/>
    <col min="3832" max="3836" width="11.33203125" style="3" customWidth="1"/>
    <col min="3837" max="3839" width="8.88671875" style="3" customWidth="1"/>
    <col min="3840" max="4075" width="8.88671875" style="3"/>
    <col min="4076" max="4076" width="12.109375" style="3" bestFit="1" customWidth="1"/>
    <col min="4077" max="4085" width="9.33203125" style="3" customWidth="1"/>
    <col min="4086" max="4086" width="11.33203125" style="3" customWidth="1"/>
    <col min="4087" max="4087" width="8.33203125" style="3" customWidth="1"/>
    <col min="4088" max="4092" width="11.33203125" style="3" customWidth="1"/>
    <col min="4093" max="4095" width="8.88671875" style="3" customWidth="1"/>
    <col min="4096" max="4331" width="8.88671875" style="3"/>
    <col min="4332" max="4332" width="12.109375" style="3" bestFit="1" customWidth="1"/>
    <col min="4333" max="4341" width="9.33203125" style="3" customWidth="1"/>
    <col min="4342" max="4342" width="11.33203125" style="3" customWidth="1"/>
    <col min="4343" max="4343" width="8.33203125" style="3" customWidth="1"/>
    <col min="4344" max="4348" width="11.33203125" style="3" customWidth="1"/>
    <col min="4349" max="4351" width="8.88671875" style="3" customWidth="1"/>
    <col min="4352" max="4587" width="8.88671875" style="3"/>
    <col min="4588" max="4588" width="12.109375" style="3" bestFit="1" customWidth="1"/>
    <col min="4589" max="4597" width="9.33203125" style="3" customWidth="1"/>
    <col min="4598" max="4598" width="11.33203125" style="3" customWidth="1"/>
    <col min="4599" max="4599" width="8.33203125" style="3" customWidth="1"/>
    <col min="4600" max="4604" width="11.33203125" style="3" customWidth="1"/>
    <col min="4605" max="4607" width="8.88671875" style="3" customWidth="1"/>
    <col min="4608" max="4843" width="8.88671875" style="3"/>
    <col min="4844" max="4844" width="12.109375" style="3" bestFit="1" customWidth="1"/>
    <col min="4845" max="4853" width="9.33203125" style="3" customWidth="1"/>
    <col min="4854" max="4854" width="11.33203125" style="3" customWidth="1"/>
    <col min="4855" max="4855" width="8.33203125" style="3" customWidth="1"/>
    <col min="4856" max="4860" width="11.33203125" style="3" customWidth="1"/>
    <col min="4861" max="4863" width="8.88671875" style="3" customWidth="1"/>
    <col min="4864" max="5099" width="8.88671875" style="3"/>
    <col min="5100" max="5100" width="12.109375" style="3" bestFit="1" customWidth="1"/>
    <col min="5101" max="5109" width="9.33203125" style="3" customWidth="1"/>
    <col min="5110" max="5110" width="11.33203125" style="3" customWidth="1"/>
    <col min="5111" max="5111" width="8.33203125" style="3" customWidth="1"/>
    <col min="5112" max="5116" width="11.33203125" style="3" customWidth="1"/>
    <col min="5117" max="5119" width="8.88671875" style="3" customWidth="1"/>
    <col min="5120" max="5355" width="8.88671875" style="3"/>
    <col min="5356" max="5356" width="12.109375" style="3" bestFit="1" customWidth="1"/>
    <col min="5357" max="5365" width="9.33203125" style="3" customWidth="1"/>
    <col min="5366" max="5366" width="11.33203125" style="3" customWidth="1"/>
    <col min="5367" max="5367" width="8.33203125" style="3" customWidth="1"/>
    <col min="5368" max="5372" width="11.33203125" style="3" customWidth="1"/>
    <col min="5373" max="5375" width="8.88671875" style="3" customWidth="1"/>
    <col min="5376" max="5611" width="8.88671875" style="3"/>
    <col min="5612" max="5612" width="12.109375" style="3" bestFit="1" customWidth="1"/>
    <col min="5613" max="5621" width="9.33203125" style="3" customWidth="1"/>
    <col min="5622" max="5622" width="11.33203125" style="3" customWidth="1"/>
    <col min="5623" max="5623" width="8.33203125" style="3" customWidth="1"/>
    <col min="5624" max="5628" width="11.33203125" style="3" customWidth="1"/>
    <col min="5629" max="5631" width="8.88671875" style="3" customWidth="1"/>
    <col min="5632" max="5867" width="8.88671875" style="3"/>
    <col min="5868" max="5868" width="12.109375" style="3" bestFit="1" customWidth="1"/>
    <col min="5869" max="5877" width="9.33203125" style="3" customWidth="1"/>
    <col min="5878" max="5878" width="11.33203125" style="3" customWidth="1"/>
    <col min="5879" max="5879" width="8.33203125" style="3" customWidth="1"/>
    <col min="5880" max="5884" width="11.33203125" style="3" customWidth="1"/>
    <col min="5885" max="5887" width="8.88671875" style="3" customWidth="1"/>
    <col min="5888" max="6123" width="8.88671875" style="3"/>
    <col min="6124" max="6124" width="12.109375" style="3" bestFit="1" customWidth="1"/>
    <col min="6125" max="6133" width="9.33203125" style="3" customWidth="1"/>
    <col min="6134" max="6134" width="11.33203125" style="3" customWidth="1"/>
    <col min="6135" max="6135" width="8.33203125" style="3" customWidth="1"/>
    <col min="6136" max="6140" width="11.33203125" style="3" customWidth="1"/>
    <col min="6141" max="6143" width="8.88671875" style="3" customWidth="1"/>
    <col min="6144" max="6379" width="8.88671875" style="3"/>
    <col min="6380" max="6380" width="12.109375" style="3" bestFit="1" customWidth="1"/>
    <col min="6381" max="6389" width="9.33203125" style="3" customWidth="1"/>
    <col min="6390" max="6390" width="11.33203125" style="3" customWidth="1"/>
    <col min="6391" max="6391" width="8.33203125" style="3" customWidth="1"/>
    <col min="6392" max="6396" width="11.33203125" style="3" customWidth="1"/>
    <col min="6397" max="6399" width="8.88671875" style="3" customWidth="1"/>
    <col min="6400" max="6635" width="8.88671875" style="3"/>
    <col min="6636" max="6636" width="12.109375" style="3" bestFit="1" customWidth="1"/>
    <col min="6637" max="6645" width="9.33203125" style="3" customWidth="1"/>
    <col min="6646" max="6646" width="11.33203125" style="3" customWidth="1"/>
    <col min="6647" max="6647" width="8.33203125" style="3" customWidth="1"/>
    <col min="6648" max="6652" width="11.33203125" style="3" customWidth="1"/>
    <col min="6653" max="6655" width="8.88671875" style="3" customWidth="1"/>
    <col min="6656" max="6891" width="8.88671875" style="3"/>
    <col min="6892" max="6892" width="12.109375" style="3" bestFit="1" customWidth="1"/>
    <col min="6893" max="6901" width="9.33203125" style="3" customWidth="1"/>
    <col min="6902" max="6902" width="11.33203125" style="3" customWidth="1"/>
    <col min="6903" max="6903" width="8.33203125" style="3" customWidth="1"/>
    <col min="6904" max="6908" width="11.33203125" style="3" customWidth="1"/>
    <col min="6909" max="6911" width="8.88671875" style="3" customWidth="1"/>
    <col min="6912" max="7147" width="8.88671875" style="3"/>
    <col min="7148" max="7148" width="12.109375" style="3" bestFit="1" customWidth="1"/>
    <col min="7149" max="7157" width="9.33203125" style="3" customWidth="1"/>
    <col min="7158" max="7158" width="11.33203125" style="3" customWidth="1"/>
    <col min="7159" max="7159" width="8.33203125" style="3" customWidth="1"/>
    <col min="7160" max="7164" width="11.33203125" style="3" customWidth="1"/>
    <col min="7165" max="7167" width="8.88671875" style="3" customWidth="1"/>
    <col min="7168" max="7403" width="8.88671875" style="3"/>
    <col min="7404" max="7404" width="12.109375" style="3" bestFit="1" customWidth="1"/>
    <col min="7405" max="7413" width="9.33203125" style="3" customWidth="1"/>
    <col min="7414" max="7414" width="11.33203125" style="3" customWidth="1"/>
    <col min="7415" max="7415" width="8.33203125" style="3" customWidth="1"/>
    <col min="7416" max="7420" width="11.33203125" style="3" customWidth="1"/>
    <col min="7421" max="7423" width="8.88671875" style="3" customWidth="1"/>
    <col min="7424" max="7659" width="8.88671875" style="3"/>
    <col min="7660" max="7660" width="12.109375" style="3" bestFit="1" customWidth="1"/>
    <col min="7661" max="7669" width="9.33203125" style="3" customWidth="1"/>
    <col min="7670" max="7670" width="11.33203125" style="3" customWidth="1"/>
    <col min="7671" max="7671" width="8.33203125" style="3" customWidth="1"/>
    <col min="7672" max="7676" width="11.33203125" style="3" customWidth="1"/>
    <col min="7677" max="7679" width="8.88671875" style="3" customWidth="1"/>
    <col min="7680" max="7915" width="8.88671875" style="3"/>
    <col min="7916" max="7916" width="12.109375" style="3" bestFit="1" customWidth="1"/>
    <col min="7917" max="7925" width="9.33203125" style="3" customWidth="1"/>
    <col min="7926" max="7926" width="11.33203125" style="3" customWidth="1"/>
    <col min="7927" max="7927" width="8.33203125" style="3" customWidth="1"/>
    <col min="7928" max="7932" width="11.33203125" style="3" customWidth="1"/>
    <col min="7933" max="7935" width="8.88671875" style="3" customWidth="1"/>
    <col min="7936" max="8171" width="8.88671875" style="3"/>
    <col min="8172" max="8172" width="12.109375" style="3" bestFit="1" customWidth="1"/>
    <col min="8173" max="8181" width="9.33203125" style="3" customWidth="1"/>
    <col min="8182" max="8182" width="11.33203125" style="3" customWidth="1"/>
    <col min="8183" max="8183" width="8.33203125" style="3" customWidth="1"/>
    <col min="8184" max="8188" width="11.33203125" style="3" customWidth="1"/>
    <col min="8189" max="8191" width="8.88671875" style="3" customWidth="1"/>
    <col min="8192" max="8427" width="8.88671875" style="3"/>
    <col min="8428" max="8428" width="12.109375" style="3" bestFit="1" customWidth="1"/>
    <col min="8429" max="8437" width="9.33203125" style="3" customWidth="1"/>
    <col min="8438" max="8438" width="11.33203125" style="3" customWidth="1"/>
    <col min="8439" max="8439" width="8.33203125" style="3" customWidth="1"/>
    <col min="8440" max="8444" width="11.33203125" style="3" customWidth="1"/>
    <col min="8445" max="8447" width="8.88671875" style="3" customWidth="1"/>
    <col min="8448" max="8683" width="8.88671875" style="3"/>
    <col min="8684" max="8684" width="12.109375" style="3" bestFit="1" customWidth="1"/>
    <col min="8685" max="8693" width="9.33203125" style="3" customWidth="1"/>
    <col min="8694" max="8694" width="11.33203125" style="3" customWidth="1"/>
    <col min="8695" max="8695" width="8.33203125" style="3" customWidth="1"/>
    <col min="8696" max="8700" width="11.33203125" style="3" customWidth="1"/>
    <col min="8701" max="8703" width="8.88671875" style="3" customWidth="1"/>
    <col min="8704" max="8939" width="8.88671875" style="3"/>
    <col min="8940" max="8940" width="12.109375" style="3" bestFit="1" customWidth="1"/>
    <col min="8941" max="8949" width="9.33203125" style="3" customWidth="1"/>
    <col min="8950" max="8950" width="11.33203125" style="3" customWidth="1"/>
    <col min="8951" max="8951" width="8.33203125" style="3" customWidth="1"/>
    <col min="8952" max="8956" width="11.33203125" style="3" customWidth="1"/>
    <col min="8957" max="8959" width="8.88671875" style="3" customWidth="1"/>
    <col min="8960" max="9195" width="8.88671875" style="3"/>
    <col min="9196" max="9196" width="12.109375" style="3" bestFit="1" customWidth="1"/>
    <col min="9197" max="9205" width="9.33203125" style="3" customWidth="1"/>
    <col min="9206" max="9206" width="11.33203125" style="3" customWidth="1"/>
    <col min="9207" max="9207" width="8.33203125" style="3" customWidth="1"/>
    <col min="9208" max="9212" width="11.33203125" style="3" customWidth="1"/>
    <col min="9213" max="9215" width="8.88671875" style="3" customWidth="1"/>
    <col min="9216" max="9451" width="8.88671875" style="3"/>
    <col min="9452" max="9452" width="12.109375" style="3" bestFit="1" customWidth="1"/>
    <col min="9453" max="9461" width="9.33203125" style="3" customWidth="1"/>
    <col min="9462" max="9462" width="11.33203125" style="3" customWidth="1"/>
    <col min="9463" max="9463" width="8.33203125" style="3" customWidth="1"/>
    <col min="9464" max="9468" width="11.33203125" style="3" customWidth="1"/>
    <col min="9469" max="9471" width="8.88671875" style="3" customWidth="1"/>
    <col min="9472" max="9707" width="8.88671875" style="3"/>
    <col min="9708" max="9708" width="12.109375" style="3" bestFit="1" customWidth="1"/>
    <col min="9709" max="9717" width="9.33203125" style="3" customWidth="1"/>
    <col min="9718" max="9718" width="11.33203125" style="3" customWidth="1"/>
    <col min="9719" max="9719" width="8.33203125" style="3" customWidth="1"/>
    <col min="9720" max="9724" width="11.33203125" style="3" customWidth="1"/>
    <col min="9725" max="9727" width="8.88671875" style="3" customWidth="1"/>
    <col min="9728" max="9963" width="8.88671875" style="3"/>
    <col min="9964" max="9964" width="12.109375" style="3" bestFit="1" customWidth="1"/>
    <col min="9965" max="9973" width="9.33203125" style="3" customWidth="1"/>
    <col min="9974" max="9974" width="11.33203125" style="3" customWidth="1"/>
    <col min="9975" max="9975" width="8.33203125" style="3" customWidth="1"/>
    <col min="9976" max="9980" width="11.33203125" style="3" customWidth="1"/>
    <col min="9981" max="9983" width="8.88671875" style="3" customWidth="1"/>
    <col min="9984" max="10219" width="8.88671875" style="3"/>
    <col min="10220" max="10220" width="12.109375" style="3" bestFit="1" customWidth="1"/>
    <col min="10221" max="10229" width="9.33203125" style="3" customWidth="1"/>
    <col min="10230" max="10230" width="11.33203125" style="3" customWidth="1"/>
    <col min="10231" max="10231" width="8.33203125" style="3" customWidth="1"/>
    <col min="10232" max="10236" width="11.33203125" style="3" customWidth="1"/>
    <col min="10237" max="10239" width="8.88671875" style="3" customWidth="1"/>
    <col min="10240" max="10475" width="8.88671875" style="3"/>
    <col min="10476" max="10476" width="12.109375" style="3" bestFit="1" customWidth="1"/>
    <col min="10477" max="10485" width="9.33203125" style="3" customWidth="1"/>
    <col min="10486" max="10486" width="11.33203125" style="3" customWidth="1"/>
    <col min="10487" max="10487" width="8.33203125" style="3" customWidth="1"/>
    <col min="10488" max="10492" width="11.33203125" style="3" customWidth="1"/>
    <col min="10493" max="10495" width="8.88671875" style="3" customWidth="1"/>
    <col min="10496" max="10731" width="8.88671875" style="3"/>
    <col min="10732" max="10732" width="12.109375" style="3" bestFit="1" customWidth="1"/>
    <col min="10733" max="10741" width="9.33203125" style="3" customWidth="1"/>
    <col min="10742" max="10742" width="11.33203125" style="3" customWidth="1"/>
    <col min="10743" max="10743" width="8.33203125" style="3" customWidth="1"/>
    <col min="10744" max="10748" width="11.33203125" style="3" customWidth="1"/>
    <col min="10749" max="10751" width="8.88671875" style="3" customWidth="1"/>
    <col min="10752" max="10987" width="8.88671875" style="3"/>
    <col min="10988" max="10988" width="12.109375" style="3" bestFit="1" customWidth="1"/>
    <col min="10989" max="10997" width="9.33203125" style="3" customWidth="1"/>
    <col min="10998" max="10998" width="11.33203125" style="3" customWidth="1"/>
    <col min="10999" max="10999" width="8.33203125" style="3" customWidth="1"/>
    <col min="11000" max="11004" width="11.33203125" style="3" customWidth="1"/>
    <col min="11005" max="11007" width="8.88671875" style="3" customWidth="1"/>
    <col min="11008" max="11243" width="8.88671875" style="3"/>
    <col min="11244" max="11244" width="12.109375" style="3" bestFit="1" customWidth="1"/>
    <col min="11245" max="11253" width="9.33203125" style="3" customWidth="1"/>
    <col min="11254" max="11254" width="11.33203125" style="3" customWidth="1"/>
    <col min="11255" max="11255" width="8.33203125" style="3" customWidth="1"/>
    <col min="11256" max="11260" width="11.33203125" style="3" customWidth="1"/>
    <col min="11261" max="11263" width="8.88671875" style="3" customWidth="1"/>
    <col min="11264" max="11499" width="8.88671875" style="3"/>
    <col min="11500" max="11500" width="12.109375" style="3" bestFit="1" customWidth="1"/>
    <col min="11501" max="11509" width="9.33203125" style="3" customWidth="1"/>
    <col min="11510" max="11510" width="11.33203125" style="3" customWidth="1"/>
    <col min="11511" max="11511" width="8.33203125" style="3" customWidth="1"/>
    <col min="11512" max="11516" width="11.33203125" style="3" customWidth="1"/>
    <col min="11517" max="11519" width="8.88671875" style="3" customWidth="1"/>
    <col min="11520" max="11755" width="8.88671875" style="3"/>
    <col min="11756" max="11756" width="12.109375" style="3" bestFit="1" customWidth="1"/>
    <col min="11757" max="11765" width="9.33203125" style="3" customWidth="1"/>
    <col min="11766" max="11766" width="11.33203125" style="3" customWidth="1"/>
    <col min="11767" max="11767" width="8.33203125" style="3" customWidth="1"/>
    <col min="11768" max="11772" width="11.33203125" style="3" customWidth="1"/>
    <col min="11773" max="11775" width="8.88671875" style="3" customWidth="1"/>
    <col min="11776" max="12011" width="8.88671875" style="3"/>
    <col min="12012" max="12012" width="12.109375" style="3" bestFit="1" customWidth="1"/>
    <col min="12013" max="12021" width="9.33203125" style="3" customWidth="1"/>
    <col min="12022" max="12022" width="11.33203125" style="3" customWidth="1"/>
    <col min="12023" max="12023" width="8.33203125" style="3" customWidth="1"/>
    <col min="12024" max="12028" width="11.33203125" style="3" customWidth="1"/>
    <col min="12029" max="12031" width="8.88671875" style="3" customWidth="1"/>
    <col min="12032" max="12267" width="8.88671875" style="3"/>
    <col min="12268" max="12268" width="12.109375" style="3" bestFit="1" customWidth="1"/>
    <col min="12269" max="12277" width="9.33203125" style="3" customWidth="1"/>
    <col min="12278" max="12278" width="11.33203125" style="3" customWidth="1"/>
    <col min="12279" max="12279" width="8.33203125" style="3" customWidth="1"/>
    <col min="12280" max="12284" width="11.33203125" style="3" customWidth="1"/>
    <col min="12285" max="12287" width="8.88671875" style="3" customWidth="1"/>
    <col min="12288" max="12523" width="8.88671875" style="3"/>
    <col min="12524" max="12524" width="12.109375" style="3" bestFit="1" customWidth="1"/>
    <col min="12525" max="12533" width="9.33203125" style="3" customWidth="1"/>
    <col min="12534" max="12534" width="11.33203125" style="3" customWidth="1"/>
    <col min="12535" max="12535" width="8.33203125" style="3" customWidth="1"/>
    <col min="12536" max="12540" width="11.33203125" style="3" customWidth="1"/>
    <col min="12541" max="12543" width="8.88671875" style="3" customWidth="1"/>
    <col min="12544" max="12779" width="8.88671875" style="3"/>
    <col min="12780" max="12780" width="12.109375" style="3" bestFit="1" customWidth="1"/>
    <col min="12781" max="12789" width="9.33203125" style="3" customWidth="1"/>
    <col min="12790" max="12790" width="11.33203125" style="3" customWidth="1"/>
    <col min="12791" max="12791" width="8.33203125" style="3" customWidth="1"/>
    <col min="12792" max="12796" width="11.33203125" style="3" customWidth="1"/>
    <col min="12797" max="12799" width="8.88671875" style="3" customWidth="1"/>
    <col min="12800" max="13035" width="8.88671875" style="3"/>
    <col min="13036" max="13036" width="12.109375" style="3" bestFit="1" customWidth="1"/>
    <col min="13037" max="13045" width="9.33203125" style="3" customWidth="1"/>
    <col min="13046" max="13046" width="11.33203125" style="3" customWidth="1"/>
    <col min="13047" max="13047" width="8.33203125" style="3" customWidth="1"/>
    <col min="13048" max="13052" width="11.33203125" style="3" customWidth="1"/>
    <col min="13053" max="13055" width="8.88671875" style="3" customWidth="1"/>
    <col min="13056" max="13291" width="8.88671875" style="3"/>
    <col min="13292" max="13292" width="12.109375" style="3" bestFit="1" customWidth="1"/>
    <col min="13293" max="13301" width="9.33203125" style="3" customWidth="1"/>
    <col min="13302" max="13302" width="11.33203125" style="3" customWidth="1"/>
    <col min="13303" max="13303" width="8.33203125" style="3" customWidth="1"/>
    <col min="13304" max="13308" width="11.33203125" style="3" customWidth="1"/>
    <col min="13309" max="13311" width="8.88671875" style="3" customWidth="1"/>
    <col min="13312" max="13547" width="8.88671875" style="3"/>
    <col min="13548" max="13548" width="12.109375" style="3" bestFit="1" customWidth="1"/>
    <col min="13549" max="13557" width="9.33203125" style="3" customWidth="1"/>
    <col min="13558" max="13558" width="11.33203125" style="3" customWidth="1"/>
    <col min="13559" max="13559" width="8.33203125" style="3" customWidth="1"/>
    <col min="13560" max="13564" width="11.33203125" style="3" customWidth="1"/>
    <col min="13565" max="13567" width="8.88671875" style="3" customWidth="1"/>
    <col min="13568" max="13803" width="8.88671875" style="3"/>
    <col min="13804" max="13804" width="12.109375" style="3" bestFit="1" customWidth="1"/>
    <col min="13805" max="13813" width="9.33203125" style="3" customWidth="1"/>
    <col min="13814" max="13814" width="11.33203125" style="3" customWidth="1"/>
    <col min="13815" max="13815" width="8.33203125" style="3" customWidth="1"/>
    <col min="13816" max="13820" width="11.33203125" style="3" customWidth="1"/>
    <col min="13821" max="13823" width="8.88671875" style="3" customWidth="1"/>
    <col min="13824" max="14059" width="8.88671875" style="3"/>
    <col min="14060" max="14060" width="12.109375" style="3" bestFit="1" customWidth="1"/>
    <col min="14061" max="14069" width="9.33203125" style="3" customWidth="1"/>
    <col min="14070" max="14070" width="11.33203125" style="3" customWidth="1"/>
    <col min="14071" max="14071" width="8.33203125" style="3" customWidth="1"/>
    <col min="14072" max="14076" width="11.33203125" style="3" customWidth="1"/>
    <col min="14077" max="14079" width="8.88671875" style="3" customWidth="1"/>
    <col min="14080" max="14315" width="8.88671875" style="3"/>
    <col min="14316" max="14316" width="12.109375" style="3" bestFit="1" customWidth="1"/>
    <col min="14317" max="14325" width="9.33203125" style="3" customWidth="1"/>
    <col min="14326" max="14326" width="11.33203125" style="3" customWidth="1"/>
    <col min="14327" max="14327" width="8.33203125" style="3" customWidth="1"/>
    <col min="14328" max="14332" width="11.33203125" style="3" customWidth="1"/>
    <col min="14333" max="14335" width="8.88671875" style="3" customWidth="1"/>
    <col min="14336" max="14571" width="8.88671875" style="3"/>
    <col min="14572" max="14572" width="12.109375" style="3" bestFit="1" customWidth="1"/>
    <col min="14573" max="14581" width="9.33203125" style="3" customWidth="1"/>
    <col min="14582" max="14582" width="11.33203125" style="3" customWidth="1"/>
    <col min="14583" max="14583" width="8.33203125" style="3" customWidth="1"/>
    <col min="14584" max="14588" width="11.33203125" style="3" customWidth="1"/>
    <col min="14589" max="14591" width="8.88671875" style="3" customWidth="1"/>
    <col min="14592" max="14827" width="8.88671875" style="3"/>
    <col min="14828" max="14828" width="12.109375" style="3" bestFit="1" customWidth="1"/>
    <col min="14829" max="14837" width="9.33203125" style="3" customWidth="1"/>
    <col min="14838" max="14838" width="11.33203125" style="3" customWidth="1"/>
    <col min="14839" max="14839" width="8.33203125" style="3" customWidth="1"/>
    <col min="14840" max="14844" width="11.33203125" style="3" customWidth="1"/>
    <col min="14845" max="14847" width="8.88671875" style="3" customWidth="1"/>
    <col min="14848" max="15083" width="8.88671875" style="3"/>
    <col min="15084" max="15084" width="12.109375" style="3" bestFit="1" customWidth="1"/>
    <col min="15085" max="15093" width="9.33203125" style="3" customWidth="1"/>
    <col min="15094" max="15094" width="11.33203125" style="3" customWidth="1"/>
    <col min="15095" max="15095" width="8.33203125" style="3" customWidth="1"/>
    <col min="15096" max="15100" width="11.33203125" style="3" customWidth="1"/>
    <col min="15101" max="15103" width="8.88671875" style="3" customWidth="1"/>
    <col min="15104" max="15339" width="8.88671875" style="3"/>
    <col min="15340" max="15340" width="12.109375" style="3" bestFit="1" customWidth="1"/>
    <col min="15341" max="15349" width="9.33203125" style="3" customWidth="1"/>
    <col min="15350" max="15350" width="11.33203125" style="3" customWidth="1"/>
    <col min="15351" max="15351" width="8.33203125" style="3" customWidth="1"/>
    <col min="15352" max="15356" width="11.33203125" style="3" customWidth="1"/>
    <col min="15357" max="15359" width="8.88671875" style="3" customWidth="1"/>
    <col min="15360" max="15595" width="8.88671875" style="3"/>
    <col min="15596" max="15596" width="12.109375" style="3" bestFit="1" customWidth="1"/>
    <col min="15597" max="15605" width="9.33203125" style="3" customWidth="1"/>
    <col min="15606" max="15606" width="11.33203125" style="3" customWidth="1"/>
    <col min="15607" max="15607" width="8.33203125" style="3" customWidth="1"/>
    <col min="15608" max="15612" width="11.33203125" style="3" customWidth="1"/>
    <col min="15613" max="15615" width="8.88671875" style="3" customWidth="1"/>
    <col min="15616" max="15851" width="8.88671875" style="3"/>
    <col min="15852" max="15852" width="12.109375" style="3" bestFit="1" customWidth="1"/>
    <col min="15853" max="15861" width="9.33203125" style="3" customWidth="1"/>
    <col min="15862" max="15862" width="11.33203125" style="3" customWidth="1"/>
    <col min="15863" max="15863" width="8.33203125" style="3" customWidth="1"/>
    <col min="15864" max="15868" width="11.33203125" style="3" customWidth="1"/>
    <col min="15869" max="15871" width="8.88671875" style="3" customWidth="1"/>
    <col min="15872" max="16107" width="8.88671875" style="3"/>
    <col min="16108" max="16108" width="12.109375" style="3" bestFit="1" customWidth="1"/>
    <col min="16109" max="16117" width="9.33203125" style="3" customWidth="1"/>
    <col min="16118" max="16118" width="11.33203125" style="3" customWidth="1"/>
    <col min="16119" max="16119" width="8.33203125" style="3" customWidth="1"/>
    <col min="16120" max="16124" width="11.33203125" style="3" customWidth="1"/>
    <col min="16125" max="16127" width="8.88671875" style="3" customWidth="1"/>
    <col min="16128" max="16384" width="8.88671875" style="3"/>
  </cols>
  <sheetData>
    <row r="1" spans="1:20" ht="52.5" customHeight="1" x14ac:dyDescent="0.15">
      <c r="A1" s="124" t="s">
        <v>55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</row>
    <row r="3" spans="1:20" ht="20.25" customHeight="1" x14ac:dyDescent="0.2">
      <c r="A3" s="63" t="s">
        <v>5</v>
      </c>
      <c r="B3" s="17"/>
      <c r="C3" s="100"/>
      <c r="D3" s="100"/>
      <c r="E3" s="100"/>
      <c r="F3" s="100"/>
      <c r="G3" s="100"/>
      <c r="H3" s="100"/>
      <c r="I3" s="99"/>
      <c r="J3" s="17"/>
      <c r="K3" s="17"/>
      <c r="L3" s="17"/>
      <c r="M3" s="17"/>
      <c r="N3" s="17"/>
      <c r="O3" s="17"/>
      <c r="P3" s="17"/>
      <c r="Q3" s="2" t="s">
        <v>6</v>
      </c>
      <c r="R3" s="17"/>
    </row>
    <row r="4" spans="1:20" s="5" customFormat="1" ht="16.5" customHeight="1" x14ac:dyDescent="0.15">
      <c r="A4" s="125" t="s">
        <v>2</v>
      </c>
      <c r="B4" s="155" t="s">
        <v>36</v>
      </c>
      <c r="C4" s="155"/>
      <c r="D4" s="155"/>
      <c r="E4" s="155"/>
      <c r="F4" s="155"/>
      <c r="G4" s="155"/>
      <c r="H4" s="155"/>
      <c r="I4" s="155"/>
      <c r="J4" s="155"/>
      <c r="K4" s="127" t="s">
        <v>37</v>
      </c>
      <c r="L4" s="127"/>
      <c r="M4" s="127"/>
      <c r="N4" s="127"/>
      <c r="O4" s="127"/>
      <c r="P4" s="127"/>
      <c r="Q4" s="156"/>
      <c r="R4" s="144" t="s">
        <v>23</v>
      </c>
    </row>
    <row r="5" spans="1:20" s="5" customFormat="1" ht="16.5" customHeight="1" x14ac:dyDescent="0.15">
      <c r="A5" s="126"/>
      <c r="B5" s="102" t="s">
        <v>11</v>
      </c>
      <c r="C5" s="102" t="s">
        <v>49</v>
      </c>
      <c r="D5" s="102" t="s">
        <v>50</v>
      </c>
      <c r="E5" s="102" t="s">
        <v>51</v>
      </c>
      <c r="F5" s="102" t="s">
        <v>52</v>
      </c>
      <c r="G5" s="102" t="s">
        <v>53</v>
      </c>
      <c r="H5" s="102" t="s">
        <v>54</v>
      </c>
      <c r="I5" s="102" t="s">
        <v>28</v>
      </c>
      <c r="J5" s="102" t="s">
        <v>29</v>
      </c>
      <c r="K5" s="102" t="s">
        <v>11</v>
      </c>
      <c r="L5" s="102" t="s">
        <v>49</v>
      </c>
      <c r="M5" s="102" t="s">
        <v>50</v>
      </c>
      <c r="N5" s="102" t="s">
        <v>51</v>
      </c>
      <c r="O5" s="102" t="s">
        <v>52</v>
      </c>
      <c r="P5" s="102" t="s">
        <v>53</v>
      </c>
      <c r="Q5" s="104" t="s">
        <v>54</v>
      </c>
      <c r="R5" s="146"/>
    </row>
    <row r="6" spans="1:20" s="5" customFormat="1" ht="16.5" customHeight="1" x14ac:dyDescent="0.15">
      <c r="A6" s="75" t="s">
        <v>44</v>
      </c>
      <c r="B6" s="44">
        <f t="shared" ref="B6:B16" si="0">SUM(C6:J6)</f>
        <v>39373</v>
      </c>
      <c r="C6" s="44">
        <v>224</v>
      </c>
      <c r="D6" s="44">
        <v>276</v>
      </c>
      <c r="E6" s="44">
        <v>2755</v>
      </c>
      <c r="F6" s="44">
        <v>18510</v>
      </c>
      <c r="G6" s="44">
        <v>12866</v>
      </c>
      <c r="H6" s="44">
        <v>423</v>
      </c>
      <c r="I6" s="44">
        <v>10</v>
      </c>
      <c r="J6" s="44">
        <v>4309</v>
      </c>
      <c r="K6" s="45">
        <f t="shared" ref="K6:K16" si="1">SUM(L6:Q6)</f>
        <v>5705792</v>
      </c>
      <c r="L6" s="45">
        <v>0</v>
      </c>
      <c r="M6" s="45">
        <v>8219</v>
      </c>
      <c r="N6" s="45">
        <v>264554</v>
      </c>
      <c r="O6" s="45">
        <v>2780909</v>
      </c>
      <c r="P6" s="45">
        <v>2561423</v>
      </c>
      <c r="Q6" s="46">
        <v>90687</v>
      </c>
      <c r="R6" s="52">
        <f t="shared" ref="R6:R16" si="2">K6/B6</f>
        <v>144.91636400579077</v>
      </c>
      <c r="S6" s="22"/>
      <c r="T6" s="15"/>
    </row>
    <row r="7" spans="1:20" ht="16.5" customHeight="1" x14ac:dyDescent="0.15">
      <c r="A7" s="163" t="s">
        <v>60</v>
      </c>
      <c r="B7" s="169">
        <f t="shared" ref="B7" si="3">SUM(C7:J7)</f>
        <v>3079</v>
      </c>
      <c r="C7" s="169">
        <v>10</v>
      </c>
      <c r="D7" s="169">
        <v>28</v>
      </c>
      <c r="E7" s="169">
        <v>282</v>
      </c>
      <c r="F7" s="169">
        <v>1671</v>
      </c>
      <c r="G7" s="169">
        <v>695</v>
      </c>
      <c r="H7" s="169">
        <v>2</v>
      </c>
      <c r="I7" s="169"/>
      <c r="J7" s="169">
        <v>391</v>
      </c>
      <c r="K7" s="169">
        <f t="shared" ref="K7" si="4">SUM(L7:Q7)</f>
        <v>427438</v>
      </c>
      <c r="L7" s="169">
        <v>0</v>
      </c>
      <c r="M7" s="169">
        <v>829</v>
      </c>
      <c r="N7" s="169">
        <v>27658</v>
      </c>
      <c r="O7" s="169">
        <v>257248</v>
      </c>
      <c r="P7" s="169">
        <v>141152</v>
      </c>
      <c r="Q7" s="171">
        <v>551</v>
      </c>
      <c r="R7" s="172">
        <f t="shared" ref="R7" si="5">K7/B7</f>
        <v>138.82364404027282</v>
      </c>
      <c r="S7" s="23"/>
      <c r="T7" s="15"/>
    </row>
    <row r="8" spans="1:20" ht="16.5" customHeight="1" x14ac:dyDescent="0.15">
      <c r="A8" s="83" t="s">
        <v>59</v>
      </c>
      <c r="B8" s="41">
        <f t="shared" si="0"/>
        <v>3266</v>
      </c>
      <c r="C8" s="41">
        <v>17</v>
      </c>
      <c r="D8" s="41">
        <v>21</v>
      </c>
      <c r="E8" s="41">
        <v>97</v>
      </c>
      <c r="F8" s="41">
        <v>2089</v>
      </c>
      <c r="G8" s="41">
        <v>374</v>
      </c>
      <c r="H8" s="41">
        <v>4</v>
      </c>
      <c r="I8" s="41"/>
      <c r="J8" s="41">
        <v>664</v>
      </c>
      <c r="K8" s="41">
        <f t="shared" si="1"/>
        <v>423761</v>
      </c>
      <c r="L8" s="41">
        <v>0</v>
      </c>
      <c r="M8" s="41">
        <v>728</v>
      </c>
      <c r="N8" s="41">
        <v>9196</v>
      </c>
      <c r="O8" s="41">
        <v>334428</v>
      </c>
      <c r="P8" s="41">
        <v>78273</v>
      </c>
      <c r="Q8" s="53">
        <v>1136</v>
      </c>
      <c r="R8" s="54">
        <f t="shared" si="2"/>
        <v>129.74923453766075</v>
      </c>
      <c r="S8" s="23"/>
      <c r="T8" s="15"/>
    </row>
    <row r="9" spans="1:20" ht="16.5" customHeight="1" x14ac:dyDescent="0.15">
      <c r="A9" s="83" t="s">
        <v>61</v>
      </c>
      <c r="B9" s="41">
        <f t="shared" si="0"/>
        <v>6</v>
      </c>
      <c r="C9" s="41"/>
      <c r="D9" s="41"/>
      <c r="E9" s="41"/>
      <c r="F9" s="41">
        <v>3</v>
      </c>
      <c r="G9" s="41">
        <v>3</v>
      </c>
      <c r="H9" s="41"/>
      <c r="I9" s="41"/>
      <c r="J9" s="41">
        <v>0</v>
      </c>
      <c r="K9" s="41">
        <f t="shared" si="1"/>
        <v>989</v>
      </c>
      <c r="L9" s="41">
        <v>0</v>
      </c>
      <c r="M9" s="41">
        <v>0</v>
      </c>
      <c r="N9" s="41">
        <v>0</v>
      </c>
      <c r="O9" s="41">
        <v>430</v>
      </c>
      <c r="P9" s="41">
        <v>559</v>
      </c>
      <c r="Q9" s="53">
        <v>0</v>
      </c>
      <c r="R9" s="54">
        <f t="shared" si="2"/>
        <v>164.83333333333334</v>
      </c>
      <c r="S9" s="23"/>
      <c r="T9" s="15"/>
    </row>
    <row r="10" spans="1:20" ht="16.5" customHeight="1" x14ac:dyDescent="0.15">
      <c r="A10" s="83" t="s">
        <v>72</v>
      </c>
      <c r="B10" s="41">
        <f t="shared" si="0"/>
        <v>241</v>
      </c>
      <c r="C10" s="41"/>
      <c r="D10" s="41">
        <v>1</v>
      </c>
      <c r="E10" s="41">
        <v>35</v>
      </c>
      <c r="F10" s="41">
        <v>149</v>
      </c>
      <c r="G10" s="41">
        <v>23</v>
      </c>
      <c r="H10" s="41"/>
      <c r="I10" s="41"/>
      <c r="J10" s="41">
        <v>33</v>
      </c>
      <c r="K10" s="41">
        <f t="shared" si="1"/>
        <v>31440</v>
      </c>
      <c r="L10" s="41">
        <v>0</v>
      </c>
      <c r="M10" s="41">
        <v>38</v>
      </c>
      <c r="N10" s="41">
        <v>3513</v>
      </c>
      <c r="O10" s="41">
        <v>22941</v>
      </c>
      <c r="P10" s="41">
        <v>4948</v>
      </c>
      <c r="Q10" s="53">
        <v>0</v>
      </c>
      <c r="R10" s="54">
        <f t="shared" si="2"/>
        <v>130.4564315352697</v>
      </c>
      <c r="S10" s="23"/>
      <c r="T10" s="15"/>
    </row>
    <row r="11" spans="1:20" ht="16.5" customHeight="1" x14ac:dyDescent="0.15">
      <c r="A11" s="83" t="s">
        <v>63</v>
      </c>
      <c r="B11" s="41">
        <f t="shared" si="0"/>
        <v>427</v>
      </c>
      <c r="C11" s="41">
        <v>2</v>
      </c>
      <c r="D11" s="41"/>
      <c r="E11" s="41">
        <v>65</v>
      </c>
      <c r="F11" s="41">
        <v>164</v>
      </c>
      <c r="G11" s="41">
        <v>72</v>
      </c>
      <c r="H11" s="41"/>
      <c r="I11" s="41"/>
      <c r="J11" s="41">
        <v>124</v>
      </c>
      <c r="K11" s="41">
        <f t="shared" si="1"/>
        <v>48970</v>
      </c>
      <c r="L11" s="41">
        <v>0</v>
      </c>
      <c r="M11" s="41">
        <v>0</v>
      </c>
      <c r="N11" s="41">
        <v>6684</v>
      </c>
      <c r="O11" s="41">
        <v>26471</v>
      </c>
      <c r="P11" s="41">
        <v>15815</v>
      </c>
      <c r="Q11" s="53">
        <v>0</v>
      </c>
      <c r="R11" s="54">
        <f t="shared" si="2"/>
        <v>114.68384074941451</v>
      </c>
      <c r="S11" s="23"/>
      <c r="T11" s="15"/>
    </row>
    <row r="12" spans="1:20" ht="16.5" customHeight="1" x14ac:dyDescent="0.15">
      <c r="A12" s="83" t="s">
        <v>64</v>
      </c>
      <c r="B12" s="41">
        <f t="shared" si="0"/>
        <v>1261</v>
      </c>
      <c r="C12" s="41"/>
      <c r="D12" s="41">
        <v>4</v>
      </c>
      <c r="E12" s="41">
        <v>109</v>
      </c>
      <c r="F12" s="41">
        <v>886</v>
      </c>
      <c r="G12" s="41">
        <v>254</v>
      </c>
      <c r="H12" s="41"/>
      <c r="I12" s="41"/>
      <c r="J12" s="41">
        <v>8</v>
      </c>
      <c r="K12" s="41">
        <f t="shared" si="1"/>
        <v>204924</v>
      </c>
      <c r="L12" s="41">
        <v>0</v>
      </c>
      <c r="M12" s="41">
        <v>156</v>
      </c>
      <c r="N12" s="41">
        <v>10757</v>
      </c>
      <c r="O12" s="41">
        <v>141275</v>
      </c>
      <c r="P12" s="41">
        <v>52736</v>
      </c>
      <c r="Q12" s="53">
        <v>0</v>
      </c>
      <c r="R12" s="54">
        <f t="shared" si="2"/>
        <v>162.50911974623315</v>
      </c>
      <c r="S12" s="23"/>
      <c r="T12" s="15"/>
    </row>
    <row r="13" spans="1:20" ht="16.5" customHeight="1" x14ac:dyDescent="0.15">
      <c r="A13" s="83" t="s">
        <v>65</v>
      </c>
      <c r="B13" s="41">
        <f t="shared" si="0"/>
        <v>828</v>
      </c>
      <c r="C13" s="41"/>
      <c r="D13" s="41"/>
      <c r="E13" s="41">
        <v>78</v>
      </c>
      <c r="F13" s="41">
        <v>591</v>
      </c>
      <c r="G13" s="41">
        <v>80</v>
      </c>
      <c r="H13" s="41"/>
      <c r="I13" s="41"/>
      <c r="J13" s="41">
        <v>79</v>
      </c>
      <c r="K13" s="41">
        <f t="shared" si="1"/>
        <v>122209</v>
      </c>
      <c r="L13" s="41">
        <v>0</v>
      </c>
      <c r="M13" s="41">
        <v>0</v>
      </c>
      <c r="N13" s="41">
        <v>7952</v>
      </c>
      <c r="O13" s="41">
        <v>96765</v>
      </c>
      <c r="P13" s="41">
        <v>17492</v>
      </c>
      <c r="Q13" s="53">
        <v>0</v>
      </c>
      <c r="R13" s="54">
        <f t="shared" si="2"/>
        <v>147.59541062801932</v>
      </c>
      <c r="S13" s="23"/>
      <c r="T13" s="15"/>
    </row>
    <row r="14" spans="1:20" ht="16.5" customHeight="1" x14ac:dyDescent="0.15">
      <c r="A14" s="83" t="s">
        <v>66</v>
      </c>
      <c r="B14" s="41">
        <f t="shared" si="0"/>
        <v>1146</v>
      </c>
      <c r="C14" s="41">
        <v>4</v>
      </c>
      <c r="D14" s="41">
        <v>22</v>
      </c>
      <c r="E14" s="41">
        <v>218</v>
      </c>
      <c r="F14" s="41">
        <v>464</v>
      </c>
      <c r="G14" s="41">
        <v>313</v>
      </c>
      <c r="H14" s="41"/>
      <c r="I14" s="41"/>
      <c r="J14" s="41">
        <v>125</v>
      </c>
      <c r="K14" s="41">
        <f t="shared" si="1"/>
        <v>165788</v>
      </c>
      <c r="L14" s="41">
        <v>0</v>
      </c>
      <c r="M14" s="41">
        <v>740</v>
      </c>
      <c r="N14" s="41">
        <v>23183</v>
      </c>
      <c r="O14" s="41">
        <v>76282</v>
      </c>
      <c r="P14" s="41">
        <v>65583</v>
      </c>
      <c r="Q14" s="53">
        <v>0</v>
      </c>
      <c r="R14" s="54">
        <f t="shared" si="2"/>
        <v>144.66666666666666</v>
      </c>
      <c r="S14" s="23"/>
      <c r="T14" s="15"/>
    </row>
    <row r="15" spans="1:20" ht="16.5" customHeight="1" x14ac:dyDescent="0.15">
      <c r="A15" s="83" t="s">
        <v>67</v>
      </c>
      <c r="B15" s="41">
        <f t="shared" si="0"/>
        <v>17712</v>
      </c>
      <c r="C15" s="41">
        <v>161</v>
      </c>
      <c r="D15" s="41">
        <v>145</v>
      </c>
      <c r="E15" s="41">
        <v>385</v>
      </c>
      <c r="F15" s="41">
        <v>6964</v>
      </c>
      <c r="G15" s="41">
        <v>7212</v>
      </c>
      <c r="H15" s="41">
        <v>263</v>
      </c>
      <c r="I15" s="41"/>
      <c r="J15" s="41">
        <v>2582</v>
      </c>
      <c r="K15" s="41">
        <f t="shared" si="1"/>
        <v>2467130</v>
      </c>
      <c r="L15" s="41">
        <v>0</v>
      </c>
      <c r="M15" s="41">
        <v>4144</v>
      </c>
      <c r="N15" s="41">
        <v>35934</v>
      </c>
      <c r="O15" s="41">
        <v>986507</v>
      </c>
      <c r="P15" s="41">
        <v>1391162</v>
      </c>
      <c r="Q15" s="53">
        <v>49383</v>
      </c>
      <c r="R15" s="54">
        <f t="shared" si="2"/>
        <v>139.29144083107496</v>
      </c>
      <c r="S15" s="23"/>
      <c r="T15" s="15"/>
    </row>
    <row r="16" spans="1:20" ht="16.5" customHeight="1" x14ac:dyDescent="0.15">
      <c r="A16" s="173" t="s">
        <v>73</v>
      </c>
      <c r="B16" s="49">
        <f t="shared" si="0"/>
        <v>11407</v>
      </c>
      <c r="C16" s="49">
        <v>30</v>
      </c>
      <c r="D16" s="49">
        <v>55</v>
      </c>
      <c r="E16" s="49">
        <v>1486</v>
      </c>
      <c r="F16" s="49">
        <v>5529</v>
      </c>
      <c r="G16" s="49">
        <v>3840</v>
      </c>
      <c r="H16" s="49">
        <v>154</v>
      </c>
      <c r="I16" s="49">
        <v>10</v>
      </c>
      <c r="J16" s="49">
        <v>303</v>
      </c>
      <c r="K16" s="49">
        <f t="shared" si="1"/>
        <v>1813143</v>
      </c>
      <c r="L16" s="49">
        <v>0</v>
      </c>
      <c r="M16" s="49">
        <v>1584</v>
      </c>
      <c r="N16" s="49">
        <v>139677</v>
      </c>
      <c r="O16" s="49">
        <v>838562</v>
      </c>
      <c r="P16" s="49">
        <v>793703</v>
      </c>
      <c r="Q16" s="55">
        <v>39617</v>
      </c>
      <c r="R16" s="174">
        <f t="shared" si="2"/>
        <v>158.95003068291399</v>
      </c>
      <c r="S16" s="23"/>
      <c r="T16" s="15"/>
    </row>
  </sheetData>
  <mergeCells count="5">
    <mergeCell ref="A4:A5"/>
    <mergeCell ref="B4:J4"/>
    <mergeCell ref="K4:Q4"/>
    <mergeCell ref="R4:R5"/>
    <mergeCell ref="A1:Q1"/>
  </mergeCells>
  <phoneticPr fontId="3" type="noConversion"/>
  <conditionalFormatting sqref="K4:K5 L5:Q5 A3 Q3 C5:J5 C6:R6 A6 A17:R65254 S5:IA6 S8:IA65254 A8:A16 C8:R16">
    <cfRule type="cellIs" dxfId="5" priority="7" operator="lessThan">
      <formula>0</formula>
    </cfRule>
  </conditionalFormatting>
  <conditionalFormatting sqref="A7 C7:IA7">
    <cfRule type="cellIs" dxfId="4" priority="1" operator="lessThan">
      <formula>0</formula>
    </cfRule>
  </conditionalFormatting>
  <printOptions horizontalCentered="1"/>
  <pageMargins left="0.15748031496062992" right="0.15748031496062992" top="0.35433070866141736" bottom="0.43307086614173229" header="0.31496062992125984" footer="0.19685039370078741"/>
  <pageSetup paperSize="9" orientation="landscape" r:id="rId1"/>
  <headerFooter>
    <oddFooter>&amp;C&amp;"맑은 고딕,보통"&amp;8&amp;P&amp;R&amp;"맑은 고딕,보통"&amp;8영급별/행정구역별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zoomScaleNormal="10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G20" sqref="G20"/>
    </sheetView>
  </sheetViews>
  <sheetFormatPr defaultColWidth="4.5546875" defaultRowHeight="13.5" x14ac:dyDescent="0.15"/>
  <cols>
    <col min="1" max="1" width="11.5546875" style="39" bestFit="1" customWidth="1"/>
    <col min="2" max="2" width="9.33203125" style="14" customWidth="1"/>
    <col min="3" max="4" width="10.77734375" style="4" customWidth="1"/>
    <col min="5" max="5" width="11.33203125" style="4" customWidth="1"/>
    <col min="6" max="6" width="10.6640625" style="4" customWidth="1"/>
    <col min="7" max="7" width="9.33203125" style="4" customWidth="1"/>
    <col min="8" max="8" width="11.33203125" style="4" customWidth="1"/>
    <col min="9" max="9" width="10.6640625" style="4" customWidth="1"/>
    <col min="10" max="10" width="12.5546875" style="4" bestFit="1" customWidth="1"/>
    <col min="11" max="17" width="11.33203125" style="4" customWidth="1"/>
    <col min="18" max="18" width="7.21875" style="4" hidden="1" customWidth="1"/>
    <col min="19" max="20" width="0" style="3" hidden="1" customWidth="1"/>
    <col min="21" max="22" width="4.5546875" style="3"/>
    <col min="23" max="16384" width="4.5546875" style="4"/>
  </cols>
  <sheetData>
    <row r="1" spans="1:22" s="3" customFormat="1" ht="52.5" customHeight="1" x14ac:dyDescent="0.15">
      <c r="A1" s="105" t="s">
        <v>56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4"/>
    </row>
    <row r="3" spans="1:22" ht="20.25" customHeight="1" x14ac:dyDescent="0.2">
      <c r="A3" s="9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92" t="s">
        <v>1</v>
      </c>
      <c r="R3" s="1"/>
    </row>
    <row r="4" spans="1:22" s="6" customFormat="1" ht="16.5" customHeight="1" x14ac:dyDescent="0.15">
      <c r="A4" s="125" t="s">
        <v>2</v>
      </c>
      <c r="B4" s="160" t="s">
        <v>38</v>
      </c>
      <c r="C4" s="161"/>
      <c r="D4" s="161"/>
      <c r="E4" s="161"/>
      <c r="F4" s="161"/>
      <c r="G4" s="161"/>
      <c r="H4" s="161"/>
      <c r="I4" s="162"/>
      <c r="J4" s="157" t="s">
        <v>3</v>
      </c>
      <c r="K4" s="158"/>
      <c r="L4" s="158"/>
      <c r="M4" s="158"/>
      <c r="N4" s="158"/>
      <c r="O4" s="158"/>
      <c r="P4" s="158"/>
      <c r="Q4" s="159"/>
      <c r="R4" s="130" t="s">
        <v>4</v>
      </c>
      <c r="S4" s="5"/>
      <c r="T4" s="5"/>
      <c r="U4" s="5"/>
      <c r="V4" s="5"/>
    </row>
    <row r="5" spans="1:22" s="6" customFormat="1" ht="16.5" customHeight="1" x14ac:dyDescent="0.15">
      <c r="A5" s="126"/>
      <c r="B5" s="102" t="s">
        <v>58</v>
      </c>
      <c r="C5" s="103" t="s">
        <v>76</v>
      </c>
      <c r="D5" s="103" t="s">
        <v>77</v>
      </c>
      <c r="E5" s="103" t="s">
        <v>78</v>
      </c>
      <c r="F5" s="103" t="s">
        <v>79</v>
      </c>
      <c r="G5" s="103" t="s">
        <v>80</v>
      </c>
      <c r="H5" s="103" t="s">
        <v>81</v>
      </c>
      <c r="I5" s="7" t="s">
        <v>82</v>
      </c>
      <c r="J5" s="102" t="s">
        <v>58</v>
      </c>
      <c r="K5" s="103" t="s">
        <v>76</v>
      </c>
      <c r="L5" s="103" t="s">
        <v>77</v>
      </c>
      <c r="M5" s="103" t="s">
        <v>78</v>
      </c>
      <c r="N5" s="7" t="s">
        <v>79</v>
      </c>
      <c r="O5" s="103" t="s">
        <v>80</v>
      </c>
      <c r="P5" s="103" t="s">
        <v>81</v>
      </c>
      <c r="Q5" s="93" t="s">
        <v>82</v>
      </c>
      <c r="R5" s="132"/>
      <c r="S5" s="5"/>
      <c r="T5" s="5"/>
      <c r="U5" s="5"/>
      <c r="V5" s="5"/>
    </row>
    <row r="6" spans="1:22" s="6" customFormat="1" ht="16.5" customHeight="1" x14ac:dyDescent="0.15">
      <c r="A6" s="58" t="s">
        <v>44</v>
      </c>
      <c r="B6" s="44">
        <f t="shared" ref="B6:B16" si="0">SUM(D6:I6)</f>
        <v>34048</v>
      </c>
      <c r="C6" s="44">
        <v>5325</v>
      </c>
      <c r="D6" s="44">
        <v>21</v>
      </c>
      <c r="E6" s="44">
        <v>7094</v>
      </c>
      <c r="F6" s="44">
        <v>24495</v>
      </c>
      <c r="G6" s="44">
        <v>485</v>
      </c>
      <c r="H6" s="44">
        <v>1953</v>
      </c>
      <c r="I6" s="44"/>
      <c r="J6" s="45">
        <f>SUM(M6:Q6)</f>
        <v>4987522</v>
      </c>
      <c r="K6" s="45">
        <v>715177</v>
      </c>
      <c r="L6" s="45">
        <v>3093</v>
      </c>
      <c r="M6" s="45">
        <v>1004642</v>
      </c>
      <c r="N6" s="45">
        <v>3595171</v>
      </c>
      <c r="O6" s="45">
        <v>74814</v>
      </c>
      <c r="P6" s="45">
        <v>312895</v>
      </c>
      <c r="Q6" s="46">
        <v>0</v>
      </c>
      <c r="R6" s="8" t="e">
        <f>#REF!/#REF!</f>
        <v>#REF!</v>
      </c>
      <c r="S6" s="9">
        <v>75.93654978685656</v>
      </c>
      <c r="T6" s="9" t="e">
        <f t="shared" ref="T6:T16" si="1">R6-S6</f>
        <v>#REF!</v>
      </c>
      <c r="U6" s="5"/>
      <c r="V6" s="5"/>
    </row>
    <row r="7" spans="1:22" ht="16.5" customHeight="1" x14ac:dyDescent="0.15">
      <c r="A7" s="163" t="s">
        <v>60</v>
      </c>
      <c r="B7" s="169">
        <f t="shared" ref="B7" si="2">SUM(D7:I7)</f>
        <v>2162</v>
      </c>
      <c r="C7" s="169">
        <v>917</v>
      </c>
      <c r="D7" s="169"/>
      <c r="E7" s="169">
        <v>1645</v>
      </c>
      <c r="F7" s="169">
        <v>293</v>
      </c>
      <c r="G7" s="169">
        <v>98</v>
      </c>
      <c r="H7" s="169">
        <v>126</v>
      </c>
      <c r="I7" s="169"/>
      <c r="J7" s="169">
        <f t="shared" ref="J7" si="3">SUBTOTAL(9,M7:Q7)</f>
        <v>316318</v>
      </c>
      <c r="K7" s="169">
        <v>111120</v>
      </c>
      <c r="L7" s="169">
        <v>0</v>
      </c>
      <c r="M7" s="169">
        <v>237129</v>
      </c>
      <c r="N7" s="175">
        <v>45338</v>
      </c>
      <c r="O7" s="169">
        <v>15008</v>
      </c>
      <c r="P7" s="169">
        <v>18843</v>
      </c>
      <c r="Q7" s="171">
        <v>0</v>
      </c>
      <c r="R7" s="10" t="e">
        <f>#REF!/#REF!</f>
        <v>#REF!</v>
      </c>
      <c r="S7" s="11">
        <v>84.813881107998753</v>
      </c>
      <c r="T7" s="9" t="e">
        <f t="shared" ref="T7" si="4">R7-S7</f>
        <v>#REF!</v>
      </c>
    </row>
    <row r="8" spans="1:22" ht="16.5" customHeight="1" x14ac:dyDescent="0.15">
      <c r="A8" s="59" t="s">
        <v>59</v>
      </c>
      <c r="B8" s="41">
        <f t="shared" si="0"/>
        <v>2624</v>
      </c>
      <c r="C8" s="40">
        <v>642</v>
      </c>
      <c r="D8" s="40">
        <v>15</v>
      </c>
      <c r="E8" s="40">
        <v>1806</v>
      </c>
      <c r="F8" s="40">
        <v>461</v>
      </c>
      <c r="G8" s="40">
        <v>201</v>
      </c>
      <c r="H8" s="40">
        <v>141</v>
      </c>
      <c r="I8" s="40"/>
      <c r="J8" s="40">
        <f t="shared" ref="J8:J16" si="5">SUBTOTAL(9,M8:Q8)</f>
        <v>336286</v>
      </c>
      <c r="K8" s="41">
        <v>85371</v>
      </c>
      <c r="L8" s="40">
        <v>2104</v>
      </c>
      <c r="M8" s="40">
        <v>237997</v>
      </c>
      <c r="N8" s="42">
        <v>50263</v>
      </c>
      <c r="O8" s="40">
        <v>30021</v>
      </c>
      <c r="P8" s="40">
        <v>18005</v>
      </c>
      <c r="Q8" s="43">
        <v>0</v>
      </c>
      <c r="R8" s="10" t="e">
        <f>#REF!/#REF!</f>
        <v>#REF!</v>
      </c>
      <c r="S8" s="11">
        <v>79.549462973431318</v>
      </c>
      <c r="T8" s="9" t="e">
        <f t="shared" si="1"/>
        <v>#REF!</v>
      </c>
    </row>
    <row r="9" spans="1:22" ht="16.5" customHeight="1" x14ac:dyDescent="0.15">
      <c r="A9" s="59" t="s">
        <v>61</v>
      </c>
      <c r="B9" s="41">
        <f t="shared" si="0"/>
        <v>6</v>
      </c>
      <c r="C9" s="40"/>
      <c r="D9" s="40">
        <v>6</v>
      </c>
      <c r="E9" s="40"/>
      <c r="F9" s="40"/>
      <c r="G9" s="40"/>
      <c r="H9" s="40"/>
      <c r="I9" s="40"/>
      <c r="J9" s="40">
        <f t="shared" si="5"/>
        <v>0</v>
      </c>
      <c r="K9" s="41">
        <v>0</v>
      </c>
      <c r="L9" s="40">
        <v>989</v>
      </c>
      <c r="M9" s="40">
        <v>0</v>
      </c>
      <c r="N9" s="42">
        <v>0</v>
      </c>
      <c r="O9" s="40">
        <v>0</v>
      </c>
      <c r="P9" s="40">
        <v>0</v>
      </c>
      <c r="Q9" s="43">
        <v>0</v>
      </c>
      <c r="R9" s="10" t="e">
        <f>#REF!/#REF!</f>
        <v>#REF!</v>
      </c>
      <c r="S9" s="11">
        <v>73.666666666666671</v>
      </c>
      <c r="T9" s="9" t="e">
        <f t="shared" si="1"/>
        <v>#REF!</v>
      </c>
    </row>
    <row r="10" spans="1:22" ht="16.5" customHeight="1" x14ac:dyDescent="0.15">
      <c r="A10" s="59" t="s">
        <v>71</v>
      </c>
      <c r="B10" s="41">
        <f t="shared" si="0"/>
        <v>175</v>
      </c>
      <c r="C10" s="40">
        <v>66</v>
      </c>
      <c r="D10" s="40"/>
      <c r="E10" s="40">
        <v>125</v>
      </c>
      <c r="F10" s="40">
        <v>27</v>
      </c>
      <c r="G10" s="40"/>
      <c r="H10" s="40">
        <v>23</v>
      </c>
      <c r="I10" s="40"/>
      <c r="J10" s="40">
        <f t="shared" si="5"/>
        <v>23697</v>
      </c>
      <c r="K10" s="41">
        <v>7743</v>
      </c>
      <c r="L10" s="40">
        <v>0</v>
      </c>
      <c r="M10" s="40">
        <v>16673</v>
      </c>
      <c r="N10" s="42">
        <v>3480</v>
      </c>
      <c r="O10" s="40">
        <v>0</v>
      </c>
      <c r="P10" s="40">
        <v>3544</v>
      </c>
      <c r="Q10" s="43">
        <v>0</v>
      </c>
      <c r="R10" s="10" t="e">
        <f>#REF!/#REF!</f>
        <v>#REF!</v>
      </c>
      <c r="S10" s="11">
        <v>78.971999999999994</v>
      </c>
      <c r="T10" s="9" t="e">
        <f t="shared" si="1"/>
        <v>#REF!</v>
      </c>
    </row>
    <row r="11" spans="1:22" ht="16.5" customHeight="1" x14ac:dyDescent="0.15">
      <c r="A11" s="59" t="s">
        <v>63</v>
      </c>
      <c r="B11" s="41">
        <f t="shared" si="0"/>
        <v>381</v>
      </c>
      <c r="C11" s="40">
        <v>46</v>
      </c>
      <c r="D11" s="40"/>
      <c r="E11" s="40">
        <v>305</v>
      </c>
      <c r="F11" s="40">
        <v>41</v>
      </c>
      <c r="G11" s="40"/>
      <c r="H11" s="40">
        <v>35</v>
      </c>
      <c r="I11" s="40"/>
      <c r="J11" s="40">
        <f t="shared" si="5"/>
        <v>41847</v>
      </c>
      <c r="K11" s="41">
        <v>7123</v>
      </c>
      <c r="L11" s="40">
        <v>0</v>
      </c>
      <c r="M11" s="40">
        <v>32041</v>
      </c>
      <c r="N11" s="42">
        <v>7047</v>
      </c>
      <c r="O11" s="40">
        <v>0</v>
      </c>
      <c r="P11" s="40">
        <v>2759</v>
      </c>
      <c r="Q11" s="43">
        <v>0</v>
      </c>
      <c r="R11" s="10" t="e">
        <f>#REF!/#REF!</f>
        <v>#REF!</v>
      </c>
      <c r="S11" s="11">
        <v>79.994623655913983</v>
      </c>
      <c r="T11" s="9" t="e">
        <f t="shared" si="1"/>
        <v>#REF!</v>
      </c>
    </row>
    <row r="12" spans="1:22" ht="16.5" customHeight="1" x14ac:dyDescent="0.15">
      <c r="A12" s="59" t="s">
        <v>64</v>
      </c>
      <c r="B12" s="41">
        <f t="shared" si="0"/>
        <v>1237</v>
      </c>
      <c r="C12" s="40">
        <v>24</v>
      </c>
      <c r="D12" s="40"/>
      <c r="E12" s="40">
        <v>1044</v>
      </c>
      <c r="F12" s="40">
        <v>133</v>
      </c>
      <c r="G12" s="40">
        <v>4</v>
      </c>
      <c r="H12" s="40">
        <v>56</v>
      </c>
      <c r="I12" s="40"/>
      <c r="J12" s="40">
        <f t="shared" si="5"/>
        <v>201307</v>
      </c>
      <c r="K12" s="41">
        <v>3617</v>
      </c>
      <c r="L12" s="40">
        <v>0</v>
      </c>
      <c r="M12" s="40">
        <v>168873</v>
      </c>
      <c r="N12" s="42">
        <v>22604</v>
      </c>
      <c r="O12" s="40">
        <v>716</v>
      </c>
      <c r="P12" s="40">
        <v>9114</v>
      </c>
      <c r="Q12" s="43">
        <v>0</v>
      </c>
      <c r="R12" s="10" t="e">
        <f>#REF!/#REF!</f>
        <v>#REF!</v>
      </c>
      <c r="S12" s="11">
        <v>67.906428571428577</v>
      </c>
      <c r="T12" s="9" t="e">
        <f t="shared" si="1"/>
        <v>#REF!</v>
      </c>
    </row>
    <row r="13" spans="1:22" ht="16.5" customHeight="1" x14ac:dyDescent="0.15">
      <c r="A13" s="59" t="s">
        <v>65</v>
      </c>
      <c r="B13" s="41">
        <f t="shared" si="0"/>
        <v>828</v>
      </c>
      <c r="C13" s="40"/>
      <c r="D13" s="40"/>
      <c r="E13" s="40">
        <v>545</v>
      </c>
      <c r="F13" s="40">
        <v>80</v>
      </c>
      <c r="G13" s="40">
        <v>96</v>
      </c>
      <c r="H13" s="40">
        <v>107</v>
      </c>
      <c r="I13" s="40"/>
      <c r="J13" s="40">
        <f t="shared" si="5"/>
        <v>122209</v>
      </c>
      <c r="K13" s="41">
        <v>0</v>
      </c>
      <c r="L13" s="40">
        <v>0</v>
      </c>
      <c r="M13" s="40">
        <v>75705</v>
      </c>
      <c r="N13" s="42">
        <v>12936</v>
      </c>
      <c r="O13" s="40">
        <v>16217</v>
      </c>
      <c r="P13" s="40">
        <v>17351</v>
      </c>
      <c r="Q13" s="43">
        <v>0</v>
      </c>
      <c r="R13" s="10" t="e">
        <f>#REF!/#REF!</f>
        <v>#REF!</v>
      </c>
      <c r="S13" s="11">
        <v>70.901190476190479</v>
      </c>
      <c r="T13" s="9" t="e">
        <f t="shared" si="1"/>
        <v>#REF!</v>
      </c>
    </row>
    <row r="14" spans="1:22" ht="16.5" customHeight="1" x14ac:dyDescent="0.15">
      <c r="A14" s="59" t="s">
        <v>66</v>
      </c>
      <c r="B14" s="41">
        <f t="shared" si="0"/>
        <v>1079</v>
      </c>
      <c r="C14" s="40">
        <v>67</v>
      </c>
      <c r="D14" s="40"/>
      <c r="E14" s="40">
        <v>977</v>
      </c>
      <c r="F14" s="40">
        <v>98</v>
      </c>
      <c r="G14" s="40"/>
      <c r="H14" s="40">
        <v>4</v>
      </c>
      <c r="I14" s="40"/>
      <c r="J14" s="40">
        <f t="shared" si="5"/>
        <v>156524</v>
      </c>
      <c r="K14" s="41">
        <v>9264</v>
      </c>
      <c r="L14" s="40">
        <v>0</v>
      </c>
      <c r="M14" s="40">
        <v>142888</v>
      </c>
      <c r="N14" s="42">
        <v>13116</v>
      </c>
      <c r="O14" s="40">
        <v>0</v>
      </c>
      <c r="P14" s="40">
        <v>520</v>
      </c>
      <c r="Q14" s="43">
        <v>0</v>
      </c>
      <c r="R14" s="10" t="e">
        <f>#REF!/#REF!</f>
        <v>#REF!</v>
      </c>
      <c r="S14" s="11">
        <v>68.88265746333046</v>
      </c>
      <c r="T14" s="9" t="e">
        <f t="shared" si="1"/>
        <v>#REF!</v>
      </c>
    </row>
    <row r="15" spans="1:22" ht="16.5" customHeight="1" x14ac:dyDescent="0.15">
      <c r="A15" s="59" t="s">
        <v>67</v>
      </c>
      <c r="B15" s="41">
        <f t="shared" si="0"/>
        <v>15814</v>
      </c>
      <c r="C15" s="40">
        <v>1898</v>
      </c>
      <c r="D15" s="40"/>
      <c r="E15" s="40">
        <v>647</v>
      </c>
      <c r="F15" s="40">
        <v>15051</v>
      </c>
      <c r="G15" s="40">
        <v>86</v>
      </c>
      <c r="H15" s="40">
        <v>30</v>
      </c>
      <c r="I15" s="40"/>
      <c r="J15" s="40">
        <f t="shared" si="5"/>
        <v>2219499</v>
      </c>
      <c r="K15" s="41">
        <v>247631</v>
      </c>
      <c r="L15" s="40">
        <v>0</v>
      </c>
      <c r="M15" s="40">
        <v>93336</v>
      </c>
      <c r="N15" s="42">
        <v>2109745</v>
      </c>
      <c r="O15" s="40">
        <v>12852</v>
      </c>
      <c r="P15" s="40">
        <v>3566</v>
      </c>
      <c r="Q15" s="43">
        <v>0</v>
      </c>
      <c r="R15" s="10" t="e">
        <f>#REF!/#REF!</f>
        <v>#REF!</v>
      </c>
      <c r="S15" s="11">
        <v>73.929332741201293</v>
      </c>
      <c r="T15" s="9" t="e">
        <f t="shared" si="1"/>
        <v>#REF!</v>
      </c>
    </row>
    <row r="16" spans="1:22" ht="16.5" customHeight="1" x14ac:dyDescent="0.15">
      <c r="A16" s="167" t="s">
        <v>73</v>
      </c>
      <c r="B16" s="49">
        <f t="shared" si="0"/>
        <v>9742</v>
      </c>
      <c r="C16" s="48">
        <v>1665</v>
      </c>
      <c r="D16" s="48"/>
      <c r="E16" s="48"/>
      <c r="F16" s="48">
        <v>8311</v>
      </c>
      <c r="G16" s="48"/>
      <c r="H16" s="48">
        <v>1431</v>
      </c>
      <c r="I16" s="48"/>
      <c r="J16" s="48">
        <f t="shared" si="5"/>
        <v>1569835</v>
      </c>
      <c r="K16" s="49">
        <v>243308</v>
      </c>
      <c r="L16" s="48">
        <v>0</v>
      </c>
      <c r="M16" s="48">
        <v>0</v>
      </c>
      <c r="N16" s="50">
        <v>1330642</v>
      </c>
      <c r="O16" s="48">
        <v>0</v>
      </c>
      <c r="P16" s="48">
        <v>239193</v>
      </c>
      <c r="Q16" s="51">
        <v>0</v>
      </c>
      <c r="R16" s="10" t="e">
        <f>#REF!/#REF!</f>
        <v>#REF!</v>
      </c>
      <c r="S16" s="11">
        <v>77.271348556656619</v>
      </c>
      <c r="T16" s="9" t="e">
        <f t="shared" si="1"/>
        <v>#REF!</v>
      </c>
    </row>
  </sheetData>
  <mergeCells count="4">
    <mergeCell ref="A4:A5"/>
    <mergeCell ref="J4:Q4"/>
    <mergeCell ref="R4:R5"/>
    <mergeCell ref="B4:I4"/>
  </mergeCells>
  <phoneticPr fontId="3" type="noConversion"/>
  <conditionalFormatting sqref="S5:IY5 Q3 A3 C5:H5 Q5 C6:J6 Q6:IY6 A6 A17:J65300 K5:P6 A8:A16 K8:IY65300 C8:J16">
    <cfRule type="cellIs" dxfId="3" priority="12" operator="lessThan">
      <formula>0</formula>
    </cfRule>
  </conditionalFormatting>
  <conditionalFormatting sqref="I5">
    <cfRule type="cellIs" dxfId="2" priority="9" operator="lessThan">
      <formula>0</formula>
    </cfRule>
  </conditionalFormatting>
  <conditionalFormatting sqref="Q5">
    <cfRule type="cellIs" dxfId="1" priority="8" operator="lessThan">
      <formula>0</formula>
    </cfRule>
  </conditionalFormatting>
  <conditionalFormatting sqref="A7 C7:IY7">
    <cfRule type="cellIs" dxfId="0" priority="1" operator="lessThan">
      <formula>0</formula>
    </cfRule>
  </conditionalFormatting>
  <printOptions horizontalCentered="1"/>
  <pageMargins left="0.15748031496062992" right="0.15748031496062992" top="0.35433070866141736" bottom="0.39370078740157483" header="0.31496062992125984" footer="0.15748031496062992"/>
  <pageSetup paperSize="9" orientation="landscape" r:id="rId1"/>
  <headerFooter>
    <oddFooter>&amp;C&amp;"맑은 고딕,보통"&amp;8&amp;P&amp;R&amp;"맑은 고딕,보통"&amp;8소유별/행정구역별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0-1. 행정구역별 면적축적</vt:lpstr>
      <vt:lpstr>0-2.행정구역별 면적축적</vt:lpstr>
      <vt:lpstr>1. 행정구역별 소유별 면적축적</vt:lpstr>
      <vt:lpstr>2. 행정구역별 임상별 면적축적</vt:lpstr>
      <vt:lpstr>3. 행정구역별 산지구분별 면적축적</vt:lpstr>
      <vt:lpstr>4. 행정구역별 영급별 면적축적</vt:lpstr>
      <vt:lpstr>5. 행정구역별·산림기능별 면적·축적</vt:lpstr>
      <vt:lpstr>'0-2.행정구역별 면적축적'!Print_Titles</vt:lpstr>
      <vt:lpstr>'1. 행정구역별 소유별 면적축적'!Print_Titles</vt:lpstr>
      <vt:lpstr>'2. 행정구역별 임상별 면적축적'!Print_Titles</vt:lpstr>
      <vt:lpstr>'3. 행정구역별 산지구분별 면적축적'!Print_Titles</vt:lpstr>
      <vt:lpstr>'4. 행정구역별 영급별 면적축적'!Print_Titles</vt:lpstr>
      <vt:lpstr>'5. 행정구역별·산림기능별 면적·축적'!Print_Titles</vt:lpstr>
    </vt:vector>
  </TitlesOfParts>
  <Company>Forest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Forest_user</dc:creator>
  <cp:lastModifiedBy>User</cp:lastModifiedBy>
  <dcterms:created xsi:type="dcterms:W3CDTF">2016-06-08T02:21:30Z</dcterms:created>
  <dcterms:modified xsi:type="dcterms:W3CDTF">2023-06-05T05:14:06Z</dcterms:modified>
</cp:coreProperties>
</file>