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" defaultThemeVersion="124226"/>
  <bookViews>
    <workbookView xWindow="360" yWindow="330" windowWidth="15480" windowHeight="10110"/>
  </bookViews>
  <sheets>
    <sheet name="관내공동주택현황" sheetId="1" r:id="rId1"/>
    <sheet name="관내공동주택현황(임대)" sheetId="5" state="hidden" r:id="rId2"/>
    <sheet name="리모델링" sheetId="7" state="hidden" r:id="rId3"/>
    <sheet name="재건축" sheetId="6" state="hidden" r:id="rId4"/>
  </sheets>
  <definedNames>
    <definedName name="_xlnm._FilterDatabase" localSheetId="0" hidden="1">관내공동주택현황!$A$3:$J$260</definedName>
    <definedName name="_xlnm._FilterDatabase" localSheetId="1" hidden="1">'관내공동주택현황(임대)'!$A$3:$AV$14</definedName>
    <definedName name="_xlnm.Print_Area" localSheetId="0">관내공동주택현황!$A$1:$J$260</definedName>
    <definedName name="_xlnm.Print_Area" localSheetId="1">'관내공동주택현황(임대)'!$A$1:$O$9</definedName>
    <definedName name="_xlnm.Print_Titles" localSheetId="0">관내공동주택현황!$2:$3</definedName>
    <definedName name="동수" localSheetId="0">관내공동주택현황!$F$4:$F$37</definedName>
    <definedName name="동수" localSheetId="1">'관내공동주택현황(임대)'!#REF!</definedName>
    <definedName name="동수_1" localSheetId="0">관내공동주택현황!$F$4:$F$37</definedName>
    <definedName name="사용승인일" localSheetId="0">관내공동주택현황!$I$4:$I$37</definedName>
    <definedName name="사용승인일" localSheetId="1">'관내공동주택현황(임대)'!#REF!</definedName>
    <definedName name="세대수" localSheetId="0">관내공동주택현황!$H$4:$H$37</definedName>
    <definedName name="세대수" localSheetId="1">'관내공동주택현황(임대)'!#REF!</definedName>
    <definedName name="세대수" localSheetId="2">리모델링!$A$8:$A$41</definedName>
    <definedName name="세대수" localSheetId="3">재건축!$A$8:$A$41</definedName>
    <definedName name="아파트명" localSheetId="0">관내공동주택현황!$B$4:$B$37</definedName>
    <definedName name="아파트명" localSheetId="1">'관내공동주택현황(임대)'!#REF!</definedName>
    <definedName name="주소" localSheetId="0">관내공동주택현황!$C$4:$C$37</definedName>
    <definedName name="주소" localSheetId="1">'관내공동주택현황(임대)'!#REF!</definedName>
    <definedName name="층수" localSheetId="0">관내공동주택현황!$E$4:$E$37</definedName>
    <definedName name="층수" localSheetId="1">'관내공동주택현황(임대)'!#REF!</definedName>
  </definedNames>
  <calcPr calcId="125725" fullCalcOnLoad="1"/>
</workbook>
</file>

<file path=xl/calcChain.xml><?xml version="1.0" encoding="utf-8"?>
<calcChain xmlns="http://schemas.openxmlformats.org/spreadsheetml/2006/main">
  <c r="I33" i="6"/>
  <c r="J33"/>
  <c r="K33"/>
  <c r="L33"/>
  <c r="M33"/>
  <c r="H33"/>
  <c r="C5"/>
  <c r="D5"/>
  <c r="E5"/>
  <c r="F5"/>
  <c r="G5"/>
  <c r="H5"/>
  <c r="H6"/>
  <c r="I5"/>
  <c r="I6"/>
  <c r="J6"/>
  <c r="K6"/>
  <c r="L6"/>
  <c r="M6"/>
  <c r="J5"/>
  <c r="K5"/>
  <c r="L5"/>
  <c r="M5"/>
  <c r="D5" i="7"/>
  <c r="E5"/>
  <c r="F5"/>
  <c r="G5"/>
  <c r="H5"/>
  <c r="I5"/>
  <c r="J5"/>
  <c r="K5"/>
  <c r="L5"/>
  <c r="M5"/>
  <c r="N5"/>
  <c r="O5"/>
  <c r="P5"/>
  <c r="Q5"/>
  <c r="R5"/>
  <c r="S5"/>
  <c r="T5"/>
  <c r="C5"/>
  <c r="C6"/>
  <c r="D6"/>
  <c r="E6"/>
  <c r="F6"/>
  <c r="G6"/>
  <c r="H6"/>
  <c r="I6"/>
  <c r="J6"/>
  <c r="K6"/>
  <c r="L6"/>
  <c r="M6"/>
  <c r="N6"/>
  <c r="O6"/>
  <c r="P6"/>
  <c r="Q6"/>
  <c r="R6"/>
  <c r="S6"/>
  <c r="T6"/>
  <c r="A5" i="6"/>
  <c r="D31" i="7"/>
  <c r="E31"/>
  <c r="F31"/>
  <c r="G31"/>
  <c r="H31"/>
  <c r="I31"/>
  <c r="J31"/>
  <c r="K31"/>
  <c r="L31"/>
  <c r="M31"/>
  <c r="N31"/>
  <c r="O31"/>
  <c r="P31"/>
  <c r="Q31"/>
  <c r="R31"/>
  <c r="S31"/>
  <c r="T31"/>
  <c r="A5"/>
  <c r="C3" i="6"/>
  <c r="D3"/>
  <c r="O3"/>
  <c r="E3"/>
  <c r="F3"/>
  <c r="G3"/>
  <c r="H3"/>
  <c r="I3"/>
  <c r="J3"/>
  <c r="K3"/>
  <c r="L3"/>
  <c r="M3"/>
  <c r="N3"/>
  <c r="T3" i="7"/>
  <c r="S3"/>
  <c r="R3"/>
  <c r="Q3"/>
  <c r="P3"/>
  <c r="O3"/>
  <c r="N3"/>
  <c r="M3"/>
  <c r="L3"/>
  <c r="K3"/>
  <c r="J3"/>
  <c r="I3"/>
  <c r="H3"/>
  <c r="G3"/>
  <c r="F3"/>
  <c r="E3"/>
  <c r="D3"/>
  <c r="C3"/>
  <c r="AC6" i="5"/>
  <c r="AC16"/>
  <c r="E15"/>
  <c r="E16"/>
  <c r="AT6"/>
  <c r="AT4"/>
  <c r="AT5"/>
  <c r="AT7"/>
  <c r="AP8"/>
  <c r="AP16"/>
  <c r="AQ8"/>
  <c r="AR8"/>
  <c r="AT8"/>
  <c r="AT16"/>
  <c r="AQ9"/>
  <c r="AT9"/>
  <c r="AS16"/>
  <c r="AO16"/>
  <c r="AH4"/>
  <c r="AH5"/>
  <c r="AH7"/>
  <c r="AB8"/>
  <c r="AC8"/>
  <c r="AH8"/>
  <c r="AH16"/>
  <c r="AD8"/>
  <c r="AD16"/>
  <c r="AH9"/>
  <c r="AN6"/>
  <c r="AN7"/>
  <c r="AN4"/>
  <c r="AN5"/>
  <c r="AN16"/>
  <c r="AN8"/>
  <c r="AN9"/>
  <c r="AM16"/>
  <c r="AL16"/>
  <c r="AK16"/>
  <c r="AJ16"/>
  <c r="AI16"/>
  <c r="AJ15"/>
  <c r="AI15"/>
  <c r="F15"/>
  <c r="F16"/>
  <c r="E10"/>
  <c r="F10"/>
  <c r="E11"/>
  <c r="F11"/>
  <c r="E12"/>
  <c r="F12"/>
  <c r="W12"/>
  <c r="Y12"/>
  <c r="E13"/>
  <c r="F13"/>
  <c r="Q13"/>
  <c r="Q17"/>
  <c r="S13"/>
  <c r="S14"/>
  <c r="W13"/>
  <c r="Y13"/>
  <c r="I14"/>
  <c r="Q14"/>
  <c r="W14"/>
  <c r="Y14"/>
  <c r="Q15"/>
  <c r="AK15"/>
  <c r="AL15"/>
  <c r="AM15"/>
  <c r="AN15"/>
  <c r="AR15"/>
  <c r="AS15"/>
  <c r="X16"/>
  <c r="E17"/>
  <c r="F17"/>
  <c r="AQ15"/>
  <c r="AQ16"/>
  <c r="AT15"/>
  <c r="AB16"/>
  <c r="AH6"/>
  <c r="AR16"/>
</calcChain>
</file>

<file path=xl/connections.xml><?xml version="1.0" encoding="utf-8"?>
<connections xmlns="http://schemas.openxmlformats.org/spreadsheetml/2006/main">
  <connection id="1" name="동수" type="6" refreshedVersion="0" background="1" saveData="1">
    <textPr sourceFile="C:\My Documents\동수.txt">
      <textFields>
        <textField/>
      </textFields>
    </textPr>
  </connection>
  <connection id="2" name="동수1" type="6" refreshedVersion="0" background="1" saveData="1">
    <textPr sourceFile="C:\My Documents\동수.txt">
      <textFields>
        <textField/>
      </textFields>
    </textPr>
  </connection>
  <connection id="3" name="사용승인일" type="6" refreshedVersion="0" background="1" saveData="1">
    <textPr sourceFile="C:\My Documents\사용승인일.txt">
      <textFields>
        <textField/>
      </textFields>
    </textPr>
  </connection>
  <connection id="4" name="세대수" type="6" refreshedVersion="0" background="1" saveData="1">
    <textPr sourceFile="C:\My Documents\세대수.txt">
      <textFields>
        <textField/>
      </textFields>
    </textPr>
  </connection>
  <connection id="5" name="세대수1" type="6" refreshedVersion="0" background="1" saveData="1">
    <textPr sourceFile="C:\My Documents\세대수.txt">
      <textFields>
        <textField/>
      </textFields>
    </textPr>
  </connection>
  <connection id="6" name="세대수2" type="6" refreshedVersion="0" background="1" saveData="1">
    <textPr sourceFile="C:\My Documents\세대수.txt">
      <textFields>
        <textField/>
      </textFields>
    </textPr>
  </connection>
  <connection id="7" name="아파트명" type="6" refreshedVersion="0" background="1" saveData="1">
    <textPr sourceFile="C:\My Documents\아파트명.txt">
      <textFields>
        <textField/>
      </textFields>
    </textPr>
  </connection>
  <connection id="8" name="주소" type="6" refreshedVersion="0" background="1" saveData="1">
    <textPr sourceFile="C:\My Documents\주소.txt">
      <textFields>
        <textField/>
      </textFields>
    </textPr>
  </connection>
  <connection id="9" name="층수" type="6" refreshedVersion="0" background="1" saveData="1">
    <textPr sourceFile="C:\My Documents\층수.txt">
      <textFields>
        <textField/>
      </textFields>
    </textPr>
  </connection>
</connections>
</file>

<file path=xl/sharedStrings.xml><?xml version="1.0" encoding="utf-8"?>
<sst xmlns="http://schemas.openxmlformats.org/spreadsheetml/2006/main" count="1517" uniqueCount="1407">
  <si>
    <t>578-8020</t>
    <phoneticPr fontId="2" type="noConversion"/>
  </si>
  <si>
    <t>578-5409</t>
    <phoneticPr fontId="2" type="noConversion"/>
  </si>
  <si>
    <t>272-0881</t>
    <phoneticPr fontId="2" type="noConversion"/>
  </si>
  <si>
    <t>연희중앙아파트</t>
    <phoneticPr fontId="2" type="noConversion"/>
  </si>
  <si>
    <t>석남3동 468-3</t>
    <phoneticPr fontId="2" type="noConversion"/>
  </si>
  <si>
    <t>263-6482, 568-0139</t>
    <phoneticPr fontId="2" type="noConversion"/>
  </si>
  <si>
    <t>아주상아아파트</t>
    <phoneticPr fontId="2" type="noConversion"/>
  </si>
  <si>
    <t>가좌3동 260-1</t>
    <phoneticPr fontId="2" type="noConversion"/>
  </si>
  <si>
    <t>검암풍림3차</t>
    <phoneticPr fontId="2" type="noConversion"/>
  </si>
  <si>
    <t>검단현대힐스테이트아파트</t>
    <phoneticPr fontId="2" type="noConversion"/>
  </si>
  <si>
    <t>이지화인주상복합</t>
    <phoneticPr fontId="2" type="noConversion"/>
  </si>
  <si>
    <t>검암신명4차스카이뷰골드(검암2)</t>
    <phoneticPr fontId="2" type="noConversion"/>
  </si>
  <si>
    <t>불로동 806</t>
    <phoneticPr fontId="2" type="noConversion"/>
  </si>
  <si>
    <t>당하대주파크빌아파트</t>
    <phoneticPr fontId="2" type="noConversion"/>
  </si>
  <si>
    <t>하나아파트</t>
    <phoneticPr fontId="2" type="noConversion"/>
  </si>
  <si>
    <t>검암동 595-5(검암1지구 2블럭 5,6로트)</t>
    <phoneticPr fontId="2" type="noConversion"/>
  </si>
  <si>
    <t>동남디아망아파트</t>
    <phoneticPr fontId="2" type="noConversion"/>
  </si>
  <si>
    <t>561-2533
561-2534</t>
    <phoneticPr fontId="2" type="noConversion"/>
  </si>
  <si>
    <t>당하kcc스위첸아파트</t>
    <phoneticPr fontId="2" type="noConversion"/>
  </si>
  <si>
    <t>금호어울림1차아파트</t>
    <phoneticPr fontId="2" type="noConversion"/>
  </si>
  <si>
    <t>당하동 1037-3(원당지구108블럭3롯트)</t>
    <phoneticPr fontId="2" type="noConversion"/>
  </si>
  <si>
    <t>원당동문굿모닝힐아파트</t>
    <phoneticPr fontId="2" type="noConversion"/>
  </si>
  <si>
    <t>검단현대아이파크</t>
    <phoneticPr fontId="2" type="noConversion"/>
  </si>
  <si>
    <t>원당동 852-1(원당지구 78블럭1롯트)</t>
    <phoneticPr fontId="2" type="noConversion"/>
  </si>
  <si>
    <t>원당e-편한세상아파트</t>
    <phoneticPr fontId="2" type="noConversion"/>
  </si>
  <si>
    <t>연희18차광명</t>
    <phoneticPr fontId="2" type="noConversion"/>
  </si>
  <si>
    <t>마전동 929-2(검단1지구 44블럭 25-1로트외 15필지)</t>
    <phoneticPr fontId="2" type="noConversion"/>
  </si>
  <si>
    <t>마전동 928-33(검단1지구 46블럭 2,4로트)</t>
    <phoneticPr fontId="2" type="noConversion"/>
  </si>
  <si>
    <t>경서태평샹베르1차아파트</t>
    <phoneticPr fontId="2" type="noConversion"/>
  </si>
  <si>
    <t>마전대주파크빌아파트</t>
    <phoneticPr fontId="2" type="noConversion"/>
  </si>
  <si>
    <t>유영그랑빌아파트(서광연립재건축)</t>
    <phoneticPr fontId="2" type="noConversion"/>
  </si>
  <si>
    <t>당하동 1113-1(당하지구 60블록 1,2롯트)</t>
    <phoneticPr fontId="2" type="noConversion"/>
  </si>
  <si>
    <t>신광2차아파트</t>
    <phoneticPr fontId="2" type="noConversion"/>
  </si>
  <si>
    <t>검암1차 신명스카이뷰아파트</t>
    <phoneticPr fontId="2" type="noConversion"/>
  </si>
  <si>
    <t>청라2동</t>
  </si>
  <si>
    <t>검단1동</t>
  </si>
  <si>
    <t>가정2동</t>
  </si>
  <si>
    <t>272-6012</t>
    <phoneticPr fontId="2" type="noConversion"/>
  </si>
  <si>
    <t>266-0427,8</t>
    <phoneticPr fontId="2" type="noConversion"/>
  </si>
  <si>
    <t>청라중흥S클래스2단지</t>
    <phoneticPr fontId="2" type="noConversion"/>
  </si>
  <si>
    <t>마전대원1차레스피아</t>
    <phoneticPr fontId="2" type="noConversion"/>
  </si>
  <si>
    <t>당하동 1031(원당지구 101블럭1롯트)</t>
    <phoneticPr fontId="2" type="noConversion"/>
  </si>
  <si>
    <t>연희동남아파트</t>
    <phoneticPr fontId="2" type="noConversion"/>
  </si>
  <si>
    <t>당하동 1099-3(당하지구46블럭3롯트)</t>
    <phoneticPr fontId="2" type="noConversion"/>
  </si>
  <si>
    <t>당하동 1027-3 (원당지구 93블럭3롯트)</t>
    <phoneticPr fontId="2" type="noConversion"/>
  </si>
  <si>
    <t>14~20</t>
    <phoneticPr fontId="2" type="noConversion"/>
  </si>
  <si>
    <t>2012.11.23</t>
    <phoneticPr fontId="2" type="noConversion"/>
  </si>
  <si>
    <t>가정동 가정택지개발지구 3블록</t>
    <phoneticPr fontId="2" type="noConversion"/>
  </si>
  <si>
    <t>가정엘에이치3단지(임대)</t>
    <phoneticPr fontId="2" type="noConversion"/>
  </si>
  <si>
    <t>청라중흥S클래스1단지</t>
    <phoneticPr fontId="2" type="noConversion"/>
  </si>
  <si>
    <t>당하지구 3블럭1롯트(마전동 1055-1)</t>
    <phoneticPr fontId="2" type="noConversion"/>
  </si>
  <si>
    <t>당하3차풍림아이원아파트</t>
    <phoneticPr fontId="2" type="noConversion"/>
  </si>
  <si>
    <t>당하2차풍림아이원아파트</t>
    <phoneticPr fontId="2" type="noConversion"/>
  </si>
  <si>
    <t>서구 관내 공동주택(연립, 아파트) 현황    (2013.01.00)</t>
    <phoneticPr fontId="2" type="noConversion"/>
  </si>
  <si>
    <t>번호</t>
    <phoneticPr fontId="2" type="noConversion"/>
  </si>
  <si>
    <t>아파트명</t>
    <phoneticPr fontId="2" type="noConversion"/>
  </si>
  <si>
    <t>주소</t>
    <phoneticPr fontId="2" type="noConversion"/>
  </si>
  <si>
    <t>층수</t>
    <phoneticPr fontId="2" type="noConversion"/>
  </si>
  <si>
    <t>동수</t>
    <phoneticPr fontId="2" type="noConversion"/>
  </si>
  <si>
    <t>세대수</t>
    <phoneticPr fontId="2" type="noConversion"/>
  </si>
  <si>
    <t>사용검사일</t>
    <phoneticPr fontId="2" type="noConversion"/>
  </si>
  <si>
    <t>비고</t>
    <phoneticPr fontId="2" type="noConversion"/>
  </si>
  <si>
    <t>관리형태</t>
    <phoneticPr fontId="2" type="noConversion"/>
  </si>
  <si>
    <t>주택관리사</t>
    <phoneticPr fontId="2" type="noConversion"/>
  </si>
  <si>
    <t>주택관리사보</t>
    <phoneticPr fontId="2" type="noConversion"/>
  </si>
  <si>
    <t>장기수선충당금</t>
    <phoneticPr fontId="2" type="noConversion"/>
  </si>
  <si>
    <t>놀이시설
설치현황</t>
    <phoneticPr fontId="2" type="noConversion"/>
  </si>
  <si>
    <t>놀이시설
보험여부</t>
    <phoneticPr fontId="2" type="noConversion"/>
  </si>
  <si>
    <t>놀이시설
교육여부</t>
    <phoneticPr fontId="2" type="noConversion"/>
  </si>
  <si>
    <t>시설코드</t>
    <phoneticPr fontId="2" type="noConversion"/>
  </si>
  <si>
    <t>사용검사
년도</t>
    <phoneticPr fontId="2" type="noConversion"/>
  </si>
  <si>
    <t>행정동</t>
    <phoneticPr fontId="2" type="noConversion"/>
  </si>
  <si>
    <t>법정동</t>
    <phoneticPr fontId="2" type="noConversion"/>
  </si>
  <si>
    <t>위치</t>
    <phoneticPr fontId="2" type="noConversion"/>
  </si>
  <si>
    <t>관리
형태</t>
    <phoneticPr fontId="2" type="noConversion"/>
  </si>
  <si>
    <t>하자보수증권</t>
    <phoneticPr fontId="2" type="noConversion"/>
  </si>
  <si>
    <t>하자보수증권
수령여부</t>
    <phoneticPr fontId="2" type="noConversion"/>
  </si>
  <si>
    <t>전용면적</t>
    <phoneticPr fontId="2" type="noConversion"/>
  </si>
  <si>
    <t>층별 동 개수(주택부분만)</t>
    <phoneticPr fontId="2" type="noConversion"/>
  </si>
  <si>
    <t>층별 주택수</t>
    <phoneticPr fontId="2" type="noConversion"/>
  </si>
  <si>
    <t>40이하</t>
    <phoneticPr fontId="2" type="noConversion"/>
  </si>
  <si>
    <t>40~60이하</t>
    <phoneticPr fontId="2" type="noConversion"/>
  </si>
  <si>
    <t>60~85이하</t>
    <phoneticPr fontId="2" type="noConversion"/>
  </si>
  <si>
    <t>85~102이하</t>
    <phoneticPr fontId="2" type="noConversion"/>
  </si>
  <si>
    <t>102~135이하</t>
    <phoneticPr fontId="2" type="noConversion"/>
  </si>
  <si>
    <t>135초과</t>
    <phoneticPr fontId="2" type="noConversion"/>
  </si>
  <si>
    <t>총 세대수</t>
    <phoneticPr fontId="2" type="noConversion"/>
  </si>
  <si>
    <t>5층이하</t>
    <phoneticPr fontId="2" type="noConversion"/>
  </si>
  <si>
    <t>6~10층이하</t>
    <phoneticPr fontId="2" type="noConversion"/>
  </si>
  <si>
    <t>11~15층이하</t>
    <phoneticPr fontId="2" type="noConversion"/>
  </si>
  <si>
    <t>16~20층이하</t>
    <phoneticPr fontId="2" type="noConversion"/>
  </si>
  <si>
    <t>21층 이상</t>
    <phoneticPr fontId="2" type="noConversion"/>
  </si>
  <si>
    <t>총 동수</t>
    <phoneticPr fontId="2" type="noConversion"/>
  </si>
  <si>
    <t>서구</t>
    <phoneticPr fontId="2" type="noConversion"/>
  </si>
  <si>
    <t>가정동</t>
    <phoneticPr fontId="2" type="noConversion"/>
  </si>
  <si>
    <t>위탁</t>
    <phoneticPr fontId="2" type="noConversion"/>
  </si>
  <si>
    <t>의무관리</t>
    <phoneticPr fontId="2" type="noConversion"/>
  </si>
  <si>
    <t>왕길동</t>
    <phoneticPr fontId="2" type="noConversion"/>
  </si>
  <si>
    <t>검단</t>
    <phoneticPr fontId="2" type="noConversion"/>
  </si>
  <si>
    <t>아파트</t>
    <phoneticPr fontId="2" type="noConversion"/>
  </si>
  <si>
    <t>대한주택관리사협회</t>
    <phoneticPr fontId="2" type="noConversion"/>
  </si>
  <si>
    <t>11월 6일 예정</t>
    <phoneticPr fontId="2" type="noConversion"/>
  </si>
  <si>
    <t>576-1169</t>
    <phoneticPr fontId="2" type="noConversion"/>
  </si>
  <si>
    <t>대한민국비상재난안전협회</t>
    <phoneticPr fontId="2" type="noConversion"/>
  </si>
  <si>
    <t>대우(GM)사원임대아파트</t>
    <phoneticPr fontId="2" type="noConversion"/>
  </si>
  <si>
    <t>90.07.02</t>
    <phoneticPr fontId="2" type="noConversion"/>
  </si>
  <si>
    <t>567-1680</t>
    <phoneticPr fontId="2" type="noConversion"/>
  </si>
  <si>
    <t>임대</t>
    <phoneticPr fontId="2" type="noConversion"/>
  </si>
  <si>
    <t>4325, 531915</t>
    <phoneticPr fontId="2" type="noConversion"/>
  </si>
  <si>
    <t>연희동</t>
    <phoneticPr fontId="2" type="noConversion"/>
  </si>
  <si>
    <t>대한항공사원임대</t>
    <phoneticPr fontId="2" type="noConversion"/>
  </si>
  <si>
    <t>원당동 567</t>
    <phoneticPr fontId="2" type="noConversion"/>
  </si>
  <si>
    <t>98.07.03</t>
    <phoneticPr fontId="2" type="noConversion"/>
  </si>
  <si>
    <t>563-2011</t>
    <phoneticPr fontId="2" type="noConversion"/>
  </si>
  <si>
    <t>검단3동</t>
    <phoneticPr fontId="2" type="noConversion"/>
  </si>
  <si>
    <t>원당동</t>
    <phoneticPr fontId="2" type="noConversion"/>
  </si>
  <si>
    <t>마전주공국민임대아파트(국민임대)</t>
    <phoneticPr fontId="2" type="noConversion"/>
  </si>
  <si>
    <t>왕길동 633-1</t>
    <phoneticPr fontId="2" type="noConversion"/>
  </si>
  <si>
    <t>2004.03.14</t>
    <phoneticPr fontId="2" type="noConversion"/>
  </si>
  <si>
    <t>563-6880</t>
    <phoneticPr fontId="2" type="noConversion"/>
  </si>
  <si>
    <t>미확인(입력만완료)</t>
    <phoneticPr fontId="2" type="noConversion"/>
  </si>
  <si>
    <t>10735(102동 앞), 532634(105동 앞)</t>
    <phoneticPr fontId="2" type="noConversion"/>
  </si>
  <si>
    <t>경서동</t>
    <phoneticPr fontId="2" type="noConversion"/>
  </si>
  <si>
    <t>15~20</t>
    <phoneticPr fontId="2" type="noConversion"/>
  </si>
  <si>
    <t>청라지구A15블럭(연희동 796-2번지)</t>
    <phoneticPr fontId="2" type="noConversion"/>
  </si>
  <si>
    <t>연희국민임대아파트(30년임대주택임) 연희해드림아파트</t>
    <phoneticPr fontId="2" type="noConversion"/>
  </si>
  <si>
    <t>연희동 701-1</t>
    <phoneticPr fontId="2" type="noConversion"/>
  </si>
  <si>
    <t>2007.09.28</t>
    <phoneticPr fontId="2" type="noConversion"/>
  </si>
  <si>
    <t>563-9791
신영진 010-2206-0232</t>
    <phoneticPr fontId="2" type="noConversion"/>
  </si>
  <si>
    <t>한국건설생활환경시험연구원</t>
    <phoneticPr fontId="2" type="noConversion"/>
  </si>
  <si>
    <t>청라</t>
    <phoneticPr fontId="2" type="noConversion"/>
  </si>
  <si>
    <t>타기관</t>
    <phoneticPr fontId="2" type="noConversion"/>
  </si>
  <si>
    <t>당하동 1099-2(당하지구 46블록 2롯트)</t>
    <phoneticPr fontId="2" type="noConversion"/>
  </si>
  <si>
    <t>마전동 916</t>
    <phoneticPr fontId="2" type="noConversion"/>
  </si>
  <si>
    <t>마전동 920</t>
    <phoneticPr fontId="2" type="noConversion"/>
  </si>
  <si>
    <t>청라엘에이치</t>
    <phoneticPr fontId="2" type="noConversion"/>
  </si>
  <si>
    <t>청라지구 A25BL( 경서동 959-1번지)</t>
    <phoneticPr fontId="2" type="noConversion"/>
  </si>
  <si>
    <t>2011.9.16</t>
    <phoneticPr fontId="2" type="noConversion"/>
  </si>
  <si>
    <t>564-6447, 010-2359-2599
(팩스 6449)</t>
    <phoneticPr fontId="2" type="noConversion"/>
  </si>
  <si>
    <t>526409, 526410, 526411, 526412, 526413, 526414</t>
    <phoneticPr fontId="2" type="noConversion"/>
  </si>
  <si>
    <t>LH 보관</t>
    <phoneticPr fontId="2" type="noConversion"/>
  </si>
  <si>
    <t>가정엘에이치3단지(임대)</t>
    <phoneticPr fontId="2" type="noConversion"/>
  </si>
  <si>
    <t>가정동 가정택지개발지구 3블록</t>
    <phoneticPr fontId="2" type="noConversion"/>
  </si>
  <si>
    <t>14~20</t>
    <phoneticPr fontId="2" type="noConversion"/>
  </si>
  <si>
    <t>2012.11.23</t>
    <phoneticPr fontId="2" type="noConversion"/>
  </si>
  <si>
    <t>LH 담당자 890-5362, 임대공급 담당자 890-5219, 관리사무소 569-5661~3</t>
    <phoneticPr fontId="2" type="noConversion"/>
  </si>
  <si>
    <t>가정1동</t>
    <phoneticPr fontId="2" type="noConversion"/>
  </si>
  <si>
    <t>총 286단지</t>
    <phoneticPr fontId="2" type="noConversion"/>
  </si>
  <si>
    <t>아파트 소계</t>
    <phoneticPr fontId="2" type="noConversion"/>
  </si>
  <si>
    <t>보험미확인</t>
    <phoneticPr fontId="2" type="noConversion"/>
  </si>
  <si>
    <t>미등록단지</t>
    <phoneticPr fontId="2" type="noConversion"/>
  </si>
  <si>
    <t>보험확인</t>
    <phoneticPr fontId="2" type="noConversion"/>
  </si>
  <si>
    <t>놀이터등록단지</t>
    <phoneticPr fontId="2" type="noConversion"/>
  </si>
  <si>
    <t>놀이터미설치</t>
    <phoneticPr fontId="2" type="noConversion"/>
  </si>
  <si>
    <t>철거</t>
    <phoneticPr fontId="2" type="noConversion"/>
  </si>
  <si>
    <t>동수
(주택)</t>
    <phoneticPr fontId="2" type="noConversion"/>
  </si>
  <si>
    <t>한국아파트</t>
  </si>
  <si>
    <t>심곡한국아파트</t>
  </si>
  <si>
    <t>동남아파트</t>
  </si>
  <si>
    <t>녹성아파트</t>
  </si>
  <si>
    <t>삼용아파트</t>
  </si>
  <si>
    <t>태영아파트</t>
  </si>
  <si>
    <t>삼성아파트</t>
  </si>
  <si>
    <t>청아아파트</t>
  </si>
  <si>
    <t>경남아파트</t>
  </si>
  <si>
    <t>태산아파트</t>
  </si>
  <si>
    <t>효정아파트</t>
  </si>
  <si>
    <t>성광아파트</t>
  </si>
  <si>
    <t>동우1차아파트</t>
  </si>
  <si>
    <t>동우2차아파트</t>
  </si>
  <si>
    <t>현광아파트</t>
  </si>
  <si>
    <t>하나1차아파트</t>
  </si>
  <si>
    <t>뉴서울아파트</t>
  </si>
  <si>
    <t>동진아파트</t>
  </si>
  <si>
    <t>한성아파트</t>
  </si>
  <si>
    <t>인향아파트</t>
  </si>
  <si>
    <t>진흥아파트</t>
  </si>
  <si>
    <t>대진1차아파트</t>
  </si>
  <si>
    <t>대진2차아파트</t>
  </si>
  <si>
    <t>진흥2차아파트</t>
  </si>
  <si>
    <t>은영아파트</t>
  </si>
  <si>
    <t>석남1차아파트</t>
  </si>
  <si>
    <t>황해아파트</t>
  </si>
  <si>
    <t>금성아파트</t>
  </si>
  <si>
    <t>중앙1차아파트</t>
  </si>
  <si>
    <t>중앙2차아파트</t>
  </si>
  <si>
    <t>동우아파트</t>
  </si>
  <si>
    <t>수정아파트</t>
  </si>
  <si>
    <t>경인양행사원A</t>
  </si>
  <si>
    <t>신광아파트</t>
  </si>
  <si>
    <t>석남2차아파트</t>
  </si>
  <si>
    <t>동아아파트</t>
  </si>
  <si>
    <t>경인아파트</t>
  </si>
  <si>
    <t>롯데우람아파트</t>
  </si>
  <si>
    <t>낙원아파트</t>
  </si>
  <si>
    <t>덕산아파트</t>
  </si>
  <si>
    <t>태화아파트</t>
  </si>
  <si>
    <t>신동아아파트</t>
  </si>
  <si>
    <t>유진아파트</t>
  </si>
  <si>
    <t>삼영아파트</t>
  </si>
  <si>
    <t>쌍마아파트</t>
  </si>
  <si>
    <t>신명1차아파트</t>
  </si>
  <si>
    <t>신명2차아파트</t>
  </si>
  <si>
    <t>현대아파트</t>
  </si>
  <si>
    <t>진주3차아파트</t>
  </si>
  <si>
    <t>공작아파트</t>
  </si>
  <si>
    <t>진주4차아파트</t>
  </si>
  <si>
    <t>진주5차아파트</t>
  </si>
  <si>
    <t>한샘아파트</t>
  </si>
  <si>
    <t>아주아파트</t>
  </si>
  <si>
    <t>세우아파트</t>
  </si>
  <si>
    <t>정아아파트</t>
  </si>
  <si>
    <t>이화아파트</t>
  </si>
  <si>
    <t>한일아파트</t>
  </si>
  <si>
    <t>신인향아파트</t>
  </si>
  <si>
    <t>신현대아파트</t>
  </si>
  <si>
    <t>목화아파트</t>
  </si>
  <si>
    <t>장미아파트</t>
  </si>
  <si>
    <t>연진아파트</t>
  </si>
  <si>
    <t>유호아파트</t>
  </si>
  <si>
    <t>은혜아파트</t>
  </si>
  <si>
    <t>서해아파트</t>
  </si>
  <si>
    <t>백두아파트</t>
  </si>
  <si>
    <t>탑스빌아파트</t>
  </si>
  <si>
    <t>월드아파트</t>
  </si>
  <si>
    <t>신명아파트</t>
  </si>
  <si>
    <t>태평아파트</t>
  </si>
  <si>
    <t>마전동남아파트</t>
  </si>
  <si>
    <t>금곡동남아파트</t>
  </si>
  <si>
    <t>가정2동 산21-21</t>
  </si>
  <si>
    <t>가좌2동 81-22외5필지</t>
  </si>
  <si>
    <t>가좌3동 207</t>
  </si>
  <si>
    <t>왕길동 295-1</t>
  </si>
  <si>
    <t>검암동535-1</t>
  </si>
  <si>
    <t>15～20</t>
  </si>
  <si>
    <t>16～18</t>
  </si>
  <si>
    <t>13～15</t>
  </si>
  <si>
    <t>19～20</t>
  </si>
  <si>
    <t>12～19</t>
  </si>
  <si>
    <t>8～15</t>
  </si>
  <si>
    <t>17～18</t>
  </si>
  <si>
    <t>12～22</t>
  </si>
  <si>
    <t>18～25</t>
  </si>
  <si>
    <t>11～18</t>
  </si>
  <si>
    <t>14～15</t>
  </si>
  <si>
    <t>15～16</t>
  </si>
  <si>
    <t>17～19</t>
  </si>
  <si>
    <t>17～20</t>
  </si>
  <si>
    <t>14~17</t>
  </si>
  <si>
    <t>8~19</t>
  </si>
  <si>
    <t>8~18</t>
  </si>
  <si>
    <t>14~19</t>
  </si>
  <si>
    <t>16~19</t>
  </si>
  <si>
    <t>15~20</t>
  </si>
  <si>
    <t>17~20</t>
  </si>
  <si>
    <t>17~19</t>
  </si>
  <si>
    <t>11~14</t>
  </si>
  <si>
    <t>13~15</t>
  </si>
  <si>
    <t>8~10</t>
  </si>
  <si>
    <t>2003.10.23</t>
  </si>
  <si>
    <t>2004.05.19</t>
  </si>
  <si>
    <t>2004.05.27</t>
  </si>
  <si>
    <t>2004.07.22</t>
  </si>
  <si>
    <t>2004.06.28</t>
  </si>
  <si>
    <t>2004.09.30</t>
  </si>
  <si>
    <t>2004.10.08</t>
  </si>
  <si>
    <t>2004.08.30</t>
  </si>
  <si>
    <t>2004.10.15</t>
  </si>
  <si>
    <t>2004.12.10</t>
  </si>
  <si>
    <t>2004.10.21</t>
  </si>
  <si>
    <t>2004.11.25</t>
  </si>
  <si>
    <t>2004.07.30</t>
  </si>
  <si>
    <t>2004.08.25</t>
  </si>
  <si>
    <t>2004.10.01</t>
  </si>
  <si>
    <t>2004.12.01</t>
  </si>
  <si>
    <t>2004.06.15</t>
  </si>
  <si>
    <t>주소</t>
    <phoneticPr fontId="2" type="noConversion"/>
  </si>
  <si>
    <t>층수</t>
    <phoneticPr fontId="2" type="noConversion"/>
  </si>
  <si>
    <t>동수</t>
    <phoneticPr fontId="2" type="noConversion"/>
  </si>
  <si>
    <t>세대수</t>
    <phoneticPr fontId="2" type="noConversion"/>
  </si>
  <si>
    <t>16～20</t>
    <phoneticPr fontId="2" type="noConversion"/>
  </si>
  <si>
    <t>아파트명</t>
    <phoneticPr fontId="2" type="noConversion"/>
  </si>
  <si>
    <t>마전지구 43블록 1롯트</t>
    <phoneticPr fontId="2" type="noConversion"/>
  </si>
  <si>
    <t>11~13</t>
    <phoneticPr fontId="2" type="noConversion"/>
  </si>
  <si>
    <t>12~20</t>
    <phoneticPr fontId="2" type="noConversion"/>
  </si>
  <si>
    <t>2005.01.29</t>
    <phoneticPr fontId="2" type="noConversion"/>
  </si>
  <si>
    <t>2005.02.28</t>
    <phoneticPr fontId="2" type="noConversion"/>
  </si>
  <si>
    <t>2005.04.27</t>
    <phoneticPr fontId="2" type="noConversion"/>
  </si>
  <si>
    <t>2005.01.27</t>
    <phoneticPr fontId="2" type="noConversion"/>
  </si>
  <si>
    <t>2005.02.03</t>
    <phoneticPr fontId="2" type="noConversion"/>
  </si>
  <si>
    <t>2005.01.29</t>
    <phoneticPr fontId="2" type="noConversion"/>
  </si>
  <si>
    <t>16~19</t>
    <phoneticPr fontId="2" type="noConversion"/>
  </si>
  <si>
    <t>16~20</t>
    <phoneticPr fontId="2" type="noConversion"/>
  </si>
  <si>
    <t>마전지구 13블록 1롯트 외16</t>
    <phoneticPr fontId="2" type="noConversion"/>
  </si>
  <si>
    <t>11~15</t>
    <phoneticPr fontId="2" type="noConversion"/>
  </si>
  <si>
    <t>2005.06.13</t>
    <phoneticPr fontId="2" type="noConversion"/>
  </si>
  <si>
    <t>번호</t>
    <phoneticPr fontId="2" type="noConversion"/>
  </si>
  <si>
    <t>576-5313</t>
    <phoneticPr fontId="2" type="noConversion"/>
  </si>
  <si>
    <t>당하동 895-1</t>
    <phoneticPr fontId="2" type="noConversion"/>
  </si>
  <si>
    <t>564-4980</t>
    <phoneticPr fontId="2" type="noConversion"/>
  </si>
  <si>
    <t>568-1608</t>
    <phoneticPr fontId="2" type="noConversion"/>
  </si>
  <si>
    <t>565-0637</t>
    <phoneticPr fontId="2" type="noConversion"/>
  </si>
  <si>
    <t>573-5200</t>
    <phoneticPr fontId="2" type="noConversion"/>
  </si>
  <si>
    <t>562-9451</t>
    <phoneticPr fontId="2" type="noConversion"/>
  </si>
  <si>
    <t>579-7919</t>
    <phoneticPr fontId="2" type="noConversion"/>
  </si>
  <si>
    <t>562-9690</t>
    <phoneticPr fontId="2" type="noConversion"/>
  </si>
  <si>
    <t>263-7788</t>
    <phoneticPr fontId="2" type="noConversion"/>
  </si>
  <si>
    <t>563-1919</t>
    <phoneticPr fontId="2" type="noConversion"/>
  </si>
  <si>
    <t>2005.03.31</t>
    <phoneticPr fontId="2" type="noConversion"/>
  </si>
  <si>
    <t>16~19</t>
    <phoneticPr fontId="2" type="noConversion"/>
  </si>
  <si>
    <t>569-0302</t>
    <phoneticPr fontId="2" type="noConversion"/>
  </si>
  <si>
    <t>561-4174</t>
    <phoneticPr fontId="2" type="noConversion"/>
  </si>
  <si>
    <t>565-8082</t>
    <phoneticPr fontId="2" type="noConversion"/>
  </si>
  <si>
    <t>576-6821</t>
    <phoneticPr fontId="2" type="noConversion"/>
  </si>
  <si>
    <t>568-1248</t>
    <phoneticPr fontId="2" type="noConversion"/>
  </si>
  <si>
    <t>563-0438</t>
    <phoneticPr fontId="2" type="noConversion"/>
  </si>
  <si>
    <t>563-8307</t>
    <phoneticPr fontId="2" type="noConversion"/>
  </si>
  <si>
    <t>568-5520</t>
    <phoneticPr fontId="2" type="noConversion"/>
  </si>
  <si>
    <t>검암동 535-2</t>
    <phoneticPr fontId="2" type="noConversion"/>
  </si>
  <si>
    <t>566-2533</t>
    <phoneticPr fontId="2" type="noConversion"/>
  </si>
  <si>
    <t>대한항공사원임대</t>
    <phoneticPr fontId="2" type="noConversion"/>
  </si>
  <si>
    <t>563-2011</t>
    <phoneticPr fontId="2" type="noConversion"/>
  </si>
  <si>
    <t>마전동 892</t>
    <phoneticPr fontId="2" type="noConversion"/>
  </si>
  <si>
    <t>561-0574</t>
    <phoneticPr fontId="2" type="noConversion"/>
  </si>
  <si>
    <t>가정2동 산17-9</t>
    <phoneticPr fontId="2" type="noConversion"/>
  </si>
  <si>
    <t>568-3422</t>
    <phoneticPr fontId="2" type="noConversion"/>
  </si>
  <si>
    <t>563-0093</t>
    <phoneticPr fontId="2" type="noConversion"/>
  </si>
  <si>
    <t>581-8889</t>
    <phoneticPr fontId="2" type="noConversion"/>
  </si>
  <si>
    <t>573-8532</t>
    <phoneticPr fontId="2" type="noConversion"/>
  </si>
  <si>
    <t>563-1189</t>
    <phoneticPr fontId="2" type="noConversion"/>
  </si>
  <si>
    <t>564-1338</t>
    <phoneticPr fontId="2" type="noConversion"/>
  </si>
  <si>
    <t>566-0622</t>
    <phoneticPr fontId="2" type="noConversion"/>
  </si>
  <si>
    <t>565-8573</t>
    <phoneticPr fontId="2" type="noConversion"/>
  </si>
  <si>
    <t>검암동 605-1</t>
    <phoneticPr fontId="2" type="noConversion"/>
  </si>
  <si>
    <t>568-3385</t>
    <phoneticPr fontId="2" type="noConversion"/>
  </si>
  <si>
    <t>571-9607</t>
    <phoneticPr fontId="2" type="noConversion"/>
  </si>
  <si>
    <t>561-7851</t>
    <phoneticPr fontId="2" type="noConversion"/>
  </si>
  <si>
    <t>564-9090</t>
    <phoneticPr fontId="2" type="noConversion"/>
  </si>
  <si>
    <t>567-0161</t>
    <phoneticPr fontId="2" type="noConversion"/>
  </si>
  <si>
    <t>566-9304</t>
    <phoneticPr fontId="2" type="noConversion"/>
  </si>
  <si>
    <t>연희한국2차아파트</t>
    <phoneticPr fontId="2" type="noConversion"/>
  </si>
  <si>
    <t>264-4483</t>
    <phoneticPr fontId="2" type="noConversion"/>
  </si>
  <si>
    <t>검암동 501-1,2</t>
    <phoneticPr fontId="2" type="noConversion"/>
  </si>
  <si>
    <t>561-2467</t>
    <phoneticPr fontId="2" type="noConversion"/>
  </si>
  <si>
    <t>마전풍림2차아파트</t>
    <phoneticPr fontId="2" type="noConversion"/>
  </si>
  <si>
    <t>568-0264</t>
    <phoneticPr fontId="2" type="noConversion"/>
  </si>
  <si>
    <t>가좌주공2단지아파트</t>
    <phoneticPr fontId="2" type="noConversion"/>
  </si>
  <si>
    <t>576-1422</t>
    <phoneticPr fontId="2" type="noConversion"/>
  </si>
  <si>
    <t>가정2동 5-120</t>
    <phoneticPr fontId="2" type="noConversion"/>
  </si>
  <si>
    <t>566-6539</t>
    <phoneticPr fontId="2" type="noConversion"/>
  </si>
  <si>
    <t>579-6399</t>
    <phoneticPr fontId="2" type="noConversion"/>
  </si>
  <si>
    <t>567-0697</t>
    <phoneticPr fontId="2" type="noConversion"/>
  </si>
  <si>
    <t>562-1139</t>
    <phoneticPr fontId="2" type="noConversion"/>
  </si>
  <si>
    <t>564-3588</t>
    <phoneticPr fontId="2" type="noConversion"/>
  </si>
  <si>
    <t>288-9120</t>
    <phoneticPr fontId="2" type="noConversion"/>
  </si>
  <si>
    <t>562-9339</t>
    <phoneticPr fontId="2" type="noConversion"/>
  </si>
  <si>
    <t>왕길동 273-5</t>
    <phoneticPr fontId="2" type="noConversion"/>
  </si>
  <si>
    <t>564-5443</t>
    <phoneticPr fontId="2" type="noConversion"/>
  </si>
  <si>
    <t>561-3562</t>
    <phoneticPr fontId="2" type="noConversion"/>
  </si>
  <si>
    <t>582-7985</t>
    <phoneticPr fontId="2" type="noConversion"/>
  </si>
  <si>
    <t>567-1405</t>
    <phoneticPr fontId="2" type="noConversion"/>
  </si>
  <si>
    <t>566-8747</t>
    <phoneticPr fontId="2" type="noConversion"/>
  </si>
  <si>
    <t>563-3177</t>
    <phoneticPr fontId="2" type="noConversion"/>
  </si>
  <si>
    <t>562-4532</t>
    <phoneticPr fontId="2" type="noConversion"/>
  </si>
  <si>
    <t>573-5868</t>
    <phoneticPr fontId="2" type="noConversion"/>
  </si>
  <si>
    <t>565-1954</t>
    <phoneticPr fontId="2" type="noConversion"/>
  </si>
  <si>
    <t>571-0018</t>
    <phoneticPr fontId="2" type="noConversion"/>
  </si>
  <si>
    <t>567-3111</t>
    <phoneticPr fontId="2" type="noConversion"/>
  </si>
  <si>
    <t>마전지구 50블럭1~7롯트</t>
    <phoneticPr fontId="2" type="noConversion"/>
  </si>
  <si>
    <t>562-2293</t>
    <phoneticPr fontId="2" type="noConversion"/>
  </si>
  <si>
    <t>577-5639</t>
    <phoneticPr fontId="2" type="noConversion"/>
  </si>
  <si>
    <t>진주1단지아파트</t>
    <phoneticPr fontId="2" type="noConversion"/>
  </si>
  <si>
    <t>83.03.01</t>
    <phoneticPr fontId="2" type="noConversion"/>
  </si>
  <si>
    <t>576-8204</t>
    <phoneticPr fontId="2" type="noConversion"/>
  </si>
  <si>
    <t>마전동 573</t>
    <phoneticPr fontId="2" type="noConversion"/>
  </si>
  <si>
    <t>562-5231</t>
    <phoneticPr fontId="2" type="noConversion"/>
  </si>
  <si>
    <t>565-4464</t>
    <phoneticPr fontId="2" type="noConversion"/>
  </si>
  <si>
    <t>562-5410</t>
    <phoneticPr fontId="2" type="noConversion"/>
  </si>
  <si>
    <t>561-4266</t>
    <phoneticPr fontId="2" type="noConversion"/>
  </si>
  <si>
    <t>567-4956</t>
    <phoneticPr fontId="2" type="noConversion"/>
  </si>
  <si>
    <t>561-6001</t>
    <phoneticPr fontId="2" type="noConversion"/>
  </si>
  <si>
    <t>565-1751</t>
    <phoneticPr fontId="2" type="noConversion"/>
  </si>
  <si>
    <t>567-1779</t>
    <phoneticPr fontId="2" type="noConversion"/>
  </si>
  <si>
    <t>567-6634</t>
    <phoneticPr fontId="2" type="noConversion"/>
  </si>
  <si>
    <t>576-2524</t>
    <phoneticPr fontId="2" type="noConversion"/>
  </si>
  <si>
    <t>575-1395</t>
    <phoneticPr fontId="2" type="noConversion"/>
  </si>
  <si>
    <t>572-4300</t>
    <phoneticPr fontId="2" type="noConversion"/>
  </si>
  <si>
    <t>573-3691</t>
    <phoneticPr fontId="2" type="noConversion"/>
  </si>
  <si>
    <t>571-3003</t>
    <phoneticPr fontId="2" type="noConversion"/>
  </si>
  <si>
    <t>574-4867</t>
    <phoneticPr fontId="2" type="noConversion"/>
  </si>
  <si>
    <t>578-4139</t>
    <phoneticPr fontId="2" type="noConversion"/>
  </si>
  <si>
    <t>574-3871</t>
    <phoneticPr fontId="2" type="noConversion"/>
  </si>
  <si>
    <t>574-6398</t>
    <phoneticPr fontId="2" type="noConversion"/>
  </si>
  <si>
    <t>574-4049</t>
    <phoneticPr fontId="2" type="noConversion"/>
  </si>
  <si>
    <t>571-2258</t>
    <phoneticPr fontId="2" type="noConversion"/>
  </si>
  <si>
    <t>573-7027</t>
    <phoneticPr fontId="2" type="noConversion"/>
  </si>
  <si>
    <t>575-3875</t>
    <phoneticPr fontId="2" type="noConversion"/>
  </si>
  <si>
    <t>582-7944</t>
    <phoneticPr fontId="2" type="noConversion"/>
  </si>
  <si>
    <t>576-7570</t>
    <phoneticPr fontId="2" type="noConversion"/>
  </si>
  <si>
    <t>576-7449</t>
    <phoneticPr fontId="2" type="noConversion"/>
  </si>
  <si>
    <t>577-5059</t>
    <phoneticPr fontId="2" type="noConversion"/>
  </si>
  <si>
    <t>575-3281</t>
    <phoneticPr fontId="2" type="noConversion"/>
  </si>
  <si>
    <t>576-8838</t>
    <phoneticPr fontId="2" type="noConversion"/>
  </si>
  <si>
    <t>577-5023</t>
    <phoneticPr fontId="2" type="noConversion"/>
  </si>
  <si>
    <t>577-1548</t>
    <phoneticPr fontId="2" type="noConversion"/>
  </si>
  <si>
    <t>571-7258</t>
    <phoneticPr fontId="2" type="noConversion"/>
  </si>
  <si>
    <t>583-8574</t>
    <phoneticPr fontId="2" type="noConversion"/>
  </si>
  <si>
    <t>581-1363</t>
    <phoneticPr fontId="2" type="noConversion"/>
  </si>
  <si>
    <t>571-0814</t>
    <phoneticPr fontId="2" type="noConversion"/>
  </si>
  <si>
    <t>573-7182</t>
    <phoneticPr fontId="2" type="noConversion"/>
  </si>
  <si>
    <t>574-0111</t>
    <phoneticPr fontId="2" type="noConversion"/>
  </si>
  <si>
    <t>575-9826</t>
    <phoneticPr fontId="2" type="noConversion"/>
  </si>
  <si>
    <t>578-9030</t>
    <phoneticPr fontId="2" type="noConversion"/>
  </si>
  <si>
    <t>581-0925</t>
    <phoneticPr fontId="2" type="noConversion"/>
  </si>
  <si>
    <t>578-5121</t>
    <phoneticPr fontId="2" type="noConversion"/>
  </si>
  <si>
    <t>564-6494</t>
    <phoneticPr fontId="2" type="noConversion"/>
  </si>
  <si>
    <t>564-2882</t>
    <phoneticPr fontId="2" type="noConversion"/>
  </si>
  <si>
    <t>564-8798</t>
    <phoneticPr fontId="2" type="noConversion"/>
  </si>
  <si>
    <t>마전풍림3차아파트</t>
    <phoneticPr fontId="2" type="noConversion"/>
  </si>
  <si>
    <t>마전지구 48블록 1~17로트</t>
    <phoneticPr fontId="2" type="noConversion"/>
  </si>
  <si>
    <t>2005.07.12</t>
    <phoneticPr fontId="2" type="noConversion"/>
  </si>
  <si>
    <t>2004.03.14</t>
    <phoneticPr fontId="2" type="noConversion"/>
  </si>
  <si>
    <t>2005.09.15</t>
    <phoneticPr fontId="2" type="noConversion"/>
  </si>
  <si>
    <t>삼산재건축아파트</t>
    <phoneticPr fontId="2" type="noConversion"/>
  </si>
  <si>
    <t>석남동 464-1</t>
    <phoneticPr fontId="2" type="noConversion"/>
  </si>
  <si>
    <t>579-6262</t>
    <phoneticPr fontId="2" type="noConversion"/>
  </si>
  <si>
    <t>2006.01.27</t>
    <phoneticPr fontId="2" type="noConversion"/>
  </si>
  <si>
    <t>효성아파트</t>
    <phoneticPr fontId="2" type="noConversion"/>
  </si>
  <si>
    <t>영남아파트</t>
    <phoneticPr fontId="2" type="noConversion"/>
  </si>
  <si>
    <t>사용검사일</t>
    <phoneticPr fontId="2" type="noConversion"/>
  </si>
  <si>
    <t>석남동 463</t>
    <phoneticPr fontId="2" type="noConversion"/>
  </si>
  <si>
    <t>2006.04.26</t>
    <phoneticPr fontId="2" type="noConversion"/>
  </si>
  <si>
    <t>석남동 460-2 외2</t>
    <phoneticPr fontId="2" type="noConversion"/>
  </si>
  <si>
    <t>13~15</t>
    <phoneticPr fontId="2" type="noConversion"/>
  </si>
  <si>
    <t>2006.05.02</t>
    <phoneticPr fontId="2" type="noConversion"/>
  </si>
  <si>
    <t>16~19</t>
    <phoneticPr fontId="2" type="noConversion"/>
  </si>
  <si>
    <t>2006.05.19</t>
    <phoneticPr fontId="2" type="noConversion"/>
  </si>
  <si>
    <t>마젤란21아파트</t>
    <phoneticPr fontId="2" type="noConversion"/>
  </si>
  <si>
    <t>석남동 446 외3</t>
    <phoneticPr fontId="2" type="noConversion"/>
  </si>
  <si>
    <t>가좌동 144-30</t>
    <phoneticPr fontId="2" type="noConversion"/>
  </si>
  <si>
    <t>15~20</t>
    <phoneticPr fontId="2" type="noConversion"/>
  </si>
  <si>
    <t>2006.06.02</t>
    <phoneticPr fontId="2" type="noConversion"/>
  </si>
  <si>
    <t>2006.07.27</t>
    <phoneticPr fontId="2" type="noConversion"/>
  </si>
  <si>
    <t>2006.08.16</t>
    <phoneticPr fontId="2" type="noConversion"/>
  </si>
  <si>
    <t>석남동 588 외2</t>
    <phoneticPr fontId="2" type="noConversion"/>
  </si>
  <si>
    <t>석남동 593 외1</t>
    <phoneticPr fontId="2" type="noConversion"/>
  </si>
  <si>
    <t>14~27</t>
    <phoneticPr fontId="2" type="noConversion"/>
  </si>
  <si>
    <t>17~23</t>
    <phoneticPr fontId="2" type="noConversion"/>
  </si>
  <si>
    <t>2006.09.06</t>
    <phoneticPr fontId="2" type="noConversion"/>
  </si>
  <si>
    <t>2006.11.01</t>
    <phoneticPr fontId="2" type="noConversion"/>
  </si>
  <si>
    <t>83.12.19</t>
  </si>
  <si>
    <t>83.12.20</t>
  </si>
  <si>
    <t>84.10.23</t>
  </si>
  <si>
    <t>84.11.15</t>
  </si>
  <si>
    <t>84.11.26</t>
  </si>
  <si>
    <t>84.12.20</t>
  </si>
  <si>
    <t>84.12.24</t>
  </si>
  <si>
    <t>85.11.29</t>
  </si>
  <si>
    <t>85.12.21</t>
  </si>
  <si>
    <t>86.10.21</t>
  </si>
  <si>
    <t>86.12.20</t>
  </si>
  <si>
    <t>87.10.20</t>
  </si>
  <si>
    <t>87.12.24</t>
  </si>
  <si>
    <t>88.11.25</t>
  </si>
  <si>
    <t>89.10.14</t>
  </si>
  <si>
    <t>89.10.26</t>
  </si>
  <si>
    <t>89.10.27</t>
  </si>
  <si>
    <t>89.11.24</t>
  </si>
  <si>
    <t>89.11.25</t>
  </si>
  <si>
    <t>89.11.30</t>
  </si>
  <si>
    <t>90.10.11</t>
  </si>
  <si>
    <t>90.10.24</t>
  </si>
  <si>
    <t>90.11.14</t>
  </si>
  <si>
    <t>90.12.10</t>
  </si>
  <si>
    <t>91.12.30</t>
  </si>
  <si>
    <t>92.12.26</t>
  </si>
  <si>
    <t>92.12.31</t>
  </si>
  <si>
    <t>93.06.01</t>
  </si>
  <si>
    <t>93.10.27</t>
  </si>
  <si>
    <t>95.12.22</t>
  </si>
  <si>
    <t>95.11.13</t>
  </si>
  <si>
    <t>96.11.15</t>
  </si>
  <si>
    <t>97.11.29</t>
  </si>
  <si>
    <t>98.11.30</t>
  </si>
  <si>
    <t>98.10.22</t>
  </si>
  <si>
    <t>98.11.20</t>
  </si>
  <si>
    <t>99.11.12</t>
  </si>
  <si>
    <t>99.11.15</t>
  </si>
  <si>
    <t>99.11.25</t>
  </si>
  <si>
    <t>82.02.27</t>
    <phoneticPr fontId="2" type="noConversion"/>
  </si>
  <si>
    <t>83.04.09</t>
    <phoneticPr fontId="2" type="noConversion"/>
  </si>
  <si>
    <t>83.09.05</t>
    <phoneticPr fontId="2" type="noConversion"/>
  </si>
  <si>
    <t>84.05.09</t>
    <phoneticPr fontId="2" type="noConversion"/>
  </si>
  <si>
    <t>84.05.19</t>
    <phoneticPr fontId="2" type="noConversion"/>
  </si>
  <si>
    <t>84.06.27</t>
    <phoneticPr fontId="2" type="noConversion"/>
  </si>
  <si>
    <t>84.07.03</t>
    <phoneticPr fontId="2" type="noConversion"/>
  </si>
  <si>
    <t>84.08.13</t>
    <phoneticPr fontId="2" type="noConversion"/>
  </si>
  <si>
    <t>84.09.07</t>
    <phoneticPr fontId="2" type="noConversion"/>
  </si>
  <si>
    <t>84.11.08</t>
    <phoneticPr fontId="2" type="noConversion"/>
  </si>
  <si>
    <t>85.03.04</t>
    <phoneticPr fontId="2" type="noConversion"/>
  </si>
  <si>
    <t>85.05.10</t>
    <phoneticPr fontId="2" type="noConversion"/>
  </si>
  <si>
    <t>85.07.02</t>
    <phoneticPr fontId="2" type="noConversion"/>
  </si>
  <si>
    <t>85.09.02</t>
    <phoneticPr fontId="2" type="noConversion"/>
  </si>
  <si>
    <t>85.09.27</t>
    <phoneticPr fontId="2" type="noConversion"/>
  </si>
  <si>
    <t>86.05.23</t>
    <phoneticPr fontId="2" type="noConversion"/>
  </si>
  <si>
    <t>86.05.27</t>
    <phoneticPr fontId="2" type="noConversion"/>
  </si>
  <si>
    <t>86.06.10</t>
    <phoneticPr fontId="2" type="noConversion"/>
  </si>
  <si>
    <t>86.06.20</t>
    <phoneticPr fontId="2" type="noConversion"/>
  </si>
  <si>
    <t>87.05.21</t>
    <phoneticPr fontId="2" type="noConversion"/>
  </si>
  <si>
    <t>88.01.05</t>
    <phoneticPr fontId="2" type="noConversion"/>
  </si>
  <si>
    <t>88.02.24</t>
    <phoneticPr fontId="2" type="noConversion"/>
  </si>
  <si>
    <t>88.05.14</t>
    <phoneticPr fontId="2" type="noConversion"/>
  </si>
  <si>
    <t>89.04.03</t>
    <phoneticPr fontId="2" type="noConversion"/>
  </si>
  <si>
    <t>89.04.14</t>
    <phoneticPr fontId="2" type="noConversion"/>
  </si>
  <si>
    <t>89.04.20</t>
    <phoneticPr fontId="2" type="noConversion"/>
  </si>
  <si>
    <t>89.04.21</t>
    <phoneticPr fontId="2" type="noConversion"/>
  </si>
  <si>
    <t>89.05.23</t>
    <phoneticPr fontId="2" type="noConversion"/>
  </si>
  <si>
    <t>89.05.30</t>
    <phoneticPr fontId="2" type="noConversion"/>
  </si>
  <si>
    <t>89.11.04</t>
    <phoneticPr fontId="2" type="noConversion"/>
  </si>
  <si>
    <t>89.12.09</t>
    <phoneticPr fontId="2" type="noConversion"/>
  </si>
  <si>
    <t>90.01.20</t>
    <phoneticPr fontId="2" type="noConversion"/>
  </si>
  <si>
    <t>90.01.29</t>
    <phoneticPr fontId="2" type="noConversion"/>
  </si>
  <si>
    <t>90.04.14</t>
    <phoneticPr fontId="2" type="noConversion"/>
  </si>
  <si>
    <t>90.04.28</t>
    <phoneticPr fontId="2" type="noConversion"/>
  </si>
  <si>
    <t>90.05.31</t>
    <phoneticPr fontId="2" type="noConversion"/>
  </si>
  <si>
    <t>90.06.23</t>
    <phoneticPr fontId="2" type="noConversion"/>
  </si>
  <si>
    <t>90.07.02</t>
    <phoneticPr fontId="2" type="noConversion"/>
  </si>
  <si>
    <t>90.07.27</t>
    <phoneticPr fontId="2" type="noConversion"/>
  </si>
  <si>
    <t>90.08.03</t>
    <phoneticPr fontId="2" type="noConversion"/>
  </si>
  <si>
    <t>90.08.30</t>
    <phoneticPr fontId="2" type="noConversion"/>
  </si>
  <si>
    <t>91.02.08</t>
    <phoneticPr fontId="2" type="noConversion"/>
  </si>
  <si>
    <t>91.04.29</t>
    <phoneticPr fontId="2" type="noConversion"/>
  </si>
  <si>
    <t>91.07.20</t>
    <phoneticPr fontId="2" type="noConversion"/>
  </si>
  <si>
    <t>91.08.01</t>
    <phoneticPr fontId="2" type="noConversion"/>
  </si>
  <si>
    <t>91.10.01</t>
    <phoneticPr fontId="2" type="noConversion"/>
  </si>
  <si>
    <t>91.12.04</t>
    <phoneticPr fontId="2" type="noConversion"/>
  </si>
  <si>
    <t>92.01.29</t>
    <phoneticPr fontId="2" type="noConversion"/>
  </si>
  <si>
    <t>92.02.13</t>
    <phoneticPr fontId="2" type="noConversion"/>
  </si>
  <si>
    <t>92.02.26</t>
    <phoneticPr fontId="2" type="noConversion"/>
  </si>
  <si>
    <t>94.08.31</t>
    <phoneticPr fontId="2" type="noConversion"/>
  </si>
  <si>
    <t>95.02.28</t>
    <phoneticPr fontId="2" type="noConversion"/>
  </si>
  <si>
    <t>95.03.30</t>
    <phoneticPr fontId="2" type="noConversion"/>
  </si>
  <si>
    <t>95.04.01</t>
    <phoneticPr fontId="2" type="noConversion"/>
  </si>
  <si>
    <t>95.08.29</t>
    <phoneticPr fontId="2" type="noConversion"/>
  </si>
  <si>
    <t>96.03.30</t>
    <phoneticPr fontId="2" type="noConversion"/>
  </si>
  <si>
    <t>96.05.18</t>
    <phoneticPr fontId="2" type="noConversion"/>
  </si>
  <si>
    <t>96.06.01</t>
    <phoneticPr fontId="2" type="noConversion"/>
  </si>
  <si>
    <t>96.09.25</t>
    <phoneticPr fontId="2" type="noConversion"/>
  </si>
  <si>
    <t>97.01.10</t>
    <phoneticPr fontId="2" type="noConversion"/>
  </si>
  <si>
    <t>97.06.03</t>
    <phoneticPr fontId="2" type="noConversion"/>
  </si>
  <si>
    <t>97.06.10</t>
    <phoneticPr fontId="2" type="noConversion"/>
  </si>
  <si>
    <t>97.08.26</t>
    <phoneticPr fontId="2" type="noConversion"/>
  </si>
  <si>
    <t>97.09.10</t>
    <phoneticPr fontId="2" type="noConversion"/>
  </si>
  <si>
    <t>98.11.02</t>
    <phoneticPr fontId="2" type="noConversion"/>
  </si>
  <si>
    <t>98.03.20</t>
    <phoneticPr fontId="2" type="noConversion"/>
  </si>
  <si>
    <t>98.04.30</t>
    <phoneticPr fontId="2" type="noConversion"/>
  </si>
  <si>
    <t>98.05.30</t>
    <phoneticPr fontId="2" type="noConversion"/>
  </si>
  <si>
    <t>98.08.31</t>
    <phoneticPr fontId="2" type="noConversion"/>
  </si>
  <si>
    <t>99.01.14</t>
    <phoneticPr fontId="2" type="noConversion"/>
  </si>
  <si>
    <t>99.06.14</t>
    <phoneticPr fontId="2" type="noConversion"/>
  </si>
  <si>
    <t>99.06.17</t>
    <phoneticPr fontId="2" type="noConversion"/>
  </si>
  <si>
    <t>99.07.21</t>
    <phoneticPr fontId="2" type="noConversion"/>
  </si>
  <si>
    <t>99.07.22</t>
    <phoneticPr fontId="2" type="noConversion"/>
  </si>
  <si>
    <t>99.07.23</t>
    <phoneticPr fontId="2" type="noConversion"/>
  </si>
  <si>
    <t>2000.04.12</t>
    <phoneticPr fontId="2" type="noConversion"/>
  </si>
  <si>
    <t>2000.04.21</t>
    <phoneticPr fontId="2" type="noConversion"/>
  </si>
  <si>
    <t>2001.04.09</t>
    <phoneticPr fontId="2" type="noConversion"/>
  </si>
  <si>
    <t>2001.08.27</t>
    <phoneticPr fontId="2" type="noConversion"/>
  </si>
  <si>
    <t>2003.06.13</t>
    <phoneticPr fontId="2" type="noConversion"/>
  </si>
  <si>
    <t>2003.07.21</t>
    <phoneticPr fontId="2" type="noConversion"/>
  </si>
  <si>
    <t>2003.08.01</t>
    <phoneticPr fontId="2" type="noConversion"/>
  </si>
  <si>
    <t>2003.09.01</t>
    <phoneticPr fontId="2" type="noConversion"/>
  </si>
  <si>
    <t>2004.03.26</t>
    <phoneticPr fontId="2" type="noConversion"/>
  </si>
  <si>
    <t>2004.04.09</t>
    <phoneticPr fontId="2" type="noConversion"/>
  </si>
  <si>
    <t>281-3294</t>
    <phoneticPr fontId="2" type="noConversion"/>
  </si>
  <si>
    <t>575-1514</t>
    <phoneticPr fontId="2" type="noConversion"/>
  </si>
  <si>
    <t>564-9614</t>
    <phoneticPr fontId="2" type="noConversion"/>
  </si>
  <si>
    <t>561-2852</t>
    <phoneticPr fontId="2" type="noConversion"/>
  </si>
  <si>
    <t>564-5972</t>
    <phoneticPr fontId="2" type="noConversion"/>
  </si>
  <si>
    <t>562-3058</t>
    <phoneticPr fontId="2" type="noConversion"/>
  </si>
  <si>
    <t>569-0064</t>
    <phoneticPr fontId="2" type="noConversion"/>
  </si>
  <si>
    <t>569-2662</t>
    <phoneticPr fontId="2" type="noConversion"/>
  </si>
  <si>
    <t>569-0655</t>
    <phoneticPr fontId="2" type="noConversion"/>
  </si>
  <si>
    <t>-</t>
    <phoneticPr fontId="2" type="noConversion"/>
  </si>
  <si>
    <t>566-2977</t>
    <phoneticPr fontId="2" type="noConversion"/>
  </si>
  <si>
    <t>564-2290</t>
    <phoneticPr fontId="2" type="noConversion"/>
  </si>
  <si>
    <t>579-8023</t>
    <phoneticPr fontId="2" type="noConversion"/>
  </si>
  <si>
    <t>572-8021</t>
    <phoneticPr fontId="2" type="noConversion"/>
  </si>
  <si>
    <t>571-1031</t>
    <phoneticPr fontId="2" type="noConversion"/>
  </si>
  <si>
    <t>9~15</t>
    <phoneticPr fontId="2" type="noConversion"/>
  </si>
  <si>
    <t>2007.01.23</t>
    <phoneticPr fontId="2" type="noConversion"/>
  </si>
  <si>
    <t>14~15</t>
    <phoneticPr fontId="2" type="noConversion"/>
  </si>
  <si>
    <t>85.02.08</t>
    <phoneticPr fontId="2" type="noConversion"/>
  </si>
  <si>
    <t>90.12.01</t>
    <phoneticPr fontId="2" type="noConversion"/>
  </si>
  <si>
    <t>98.07.03</t>
    <phoneticPr fontId="2" type="noConversion"/>
  </si>
  <si>
    <t>19～20</t>
    <phoneticPr fontId="2" type="noConversion"/>
  </si>
  <si>
    <t>11～20</t>
    <phoneticPr fontId="2" type="noConversion"/>
  </si>
  <si>
    <t>검단2지구 24블럭 33로트 외3필지</t>
    <phoneticPr fontId="2" type="noConversion"/>
  </si>
  <si>
    <t>2007.01.30</t>
    <phoneticPr fontId="2" type="noConversion"/>
  </si>
  <si>
    <t>검단2지구 59블럭</t>
    <phoneticPr fontId="2" type="noConversion"/>
  </si>
  <si>
    <t>마전지구 1블럭 1,2로트</t>
    <phoneticPr fontId="2" type="noConversion"/>
  </si>
  <si>
    <t>마전풍림4차아파트</t>
    <phoneticPr fontId="2" type="noConversion"/>
  </si>
  <si>
    <t>14~15</t>
    <phoneticPr fontId="2" type="noConversion"/>
  </si>
  <si>
    <t>2003.10.08</t>
    <phoneticPr fontId="2" type="noConversion"/>
  </si>
  <si>
    <t>2004.12.22</t>
    <phoneticPr fontId="2" type="noConversion"/>
  </si>
  <si>
    <t>불로지구 39블럭</t>
    <phoneticPr fontId="2" type="noConversion"/>
  </si>
  <si>
    <t>2007.02.15</t>
    <phoneticPr fontId="2" type="noConversion"/>
  </si>
  <si>
    <t>2007.04.20</t>
    <phoneticPr fontId="2" type="noConversion"/>
  </si>
  <si>
    <t>대곡동 720-3 외3필지</t>
    <phoneticPr fontId="2" type="noConversion"/>
  </si>
  <si>
    <t>2007.06.04</t>
    <phoneticPr fontId="2" type="noConversion"/>
  </si>
  <si>
    <t>569-4831</t>
    <phoneticPr fontId="2" type="noConversion"/>
  </si>
  <si>
    <t>2007.07.27</t>
    <phoneticPr fontId="2" type="noConversion"/>
  </si>
  <si>
    <t>2007.09.21</t>
    <phoneticPr fontId="2" type="noConversion"/>
  </si>
  <si>
    <t>584-3432</t>
    <phoneticPr fontId="2" type="noConversion"/>
  </si>
  <si>
    <t>573-7167</t>
    <phoneticPr fontId="2" type="noConversion"/>
  </si>
  <si>
    <t>568-0754</t>
    <phoneticPr fontId="2" type="noConversion"/>
  </si>
  <si>
    <t>566-3206</t>
    <phoneticPr fontId="2" type="noConversion"/>
  </si>
  <si>
    <t>566-0786</t>
    <phoneticPr fontId="2" type="noConversion"/>
  </si>
  <si>
    <t>569-3870</t>
    <phoneticPr fontId="2" type="noConversion"/>
  </si>
  <si>
    <t>561-8670</t>
    <phoneticPr fontId="2" type="noConversion"/>
  </si>
  <si>
    <t>569-1555</t>
    <phoneticPr fontId="2" type="noConversion"/>
  </si>
  <si>
    <t>569-1221</t>
    <phoneticPr fontId="2" type="noConversion"/>
  </si>
  <si>
    <t>562-2217</t>
    <phoneticPr fontId="2" type="noConversion"/>
  </si>
  <si>
    <t>567-6262</t>
    <phoneticPr fontId="2" type="noConversion"/>
  </si>
  <si>
    <t>562-1933</t>
    <phoneticPr fontId="2" type="noConversion"/>
  </si>
  <si>
    <t>2007.09.28</t>
    <phoneticPr fontId="2" type="noConversion"/>
  </si>
  <si>
    <t>욱일연립재건축(예뜰체)</t>
    <phoneticPr fontId="2" type="noConversion"/>
  </si>
  <si>
    <t>가좌2동 7 외 2필지</t>
    <phoneticPr fontId="2" type="noConversion"/>
  </si>
  <si>
    <t>18~25</t>
    <phoneticPr fontId="2" type="noConversion"/>
  </si>
  <si>
    <t>2007.10.25</t>
    <phoneticPr fontId="2" type="noConversion"/>
  </si>
  <si>
    <t>9~10</t>
    <phoneticPr fontId="2" type="noConversion"/>
  </si>
  <si>
    <t>2007.11.15</t>
    <phoneticPr fontId="2" type="noConversion"/>
  </si>
  <si>
    <t>불로지구 34블럭 1, 2로트</t>
    <phoneticPr fontId="2" type="noConversion"/>
  </si>
  <si>
    <t>불로지구 51블럭 1, 2로트</t>
    <phoneticPr fontId="2" type="noConversion"/>
  </si>
  <si>
    <t>15~19</t>
    <phoneticPr fontId="2" type="noConversion"/>
  </si>
  <si>
    <t>2007.11.21</t>
    <phoneticPr fontId="2" type="noConversion"/>
  </si>
  <si>
    <t>16~20</t>
    <phoneticPr fontId="2" type="noConversion"/>
  </si>
  <si>
    <t>석남동 532 외 2필지</t>
    <phoneticPr fontId="2" type="noConversion"/>
  </si>
  <si>
    <t>15~28</t>
    <phoneticPr fontId="2" type="noConversion"/>
  </si>
  <si>
    <t>2007.11.30</t>
    <phoneticPr fontId="2" type="noConversion"/>
  </si>
  <si>
    <t>571-0936</t>
    <phoneticPr fontId="2" type="noConversion"/>
  </si>
  <si>
    <t>574-8598</t>
    <phoneticPr fontId="2" type="noConversion"/>
  </si>
  <si>
    <t>석남금호어울림</t>
    <phoneticPr fontId="2" type="noConversion"/>
  </si>
  <si>
    <t>가좌한신휴플러스</t>
    <phoneticPr fontId="2" type="noConversion"/>
  </si>
  <si>
    <t>569-1789</t>
    <phoneticPr fontId="2" type="noConversion"/>
  </si>
  <si>
    <t>569-6877</t>
    <phoneticPr fontId="2" type="noConversion"/>
  </si>
  <si>
    <t>563-6880</t>
    <phoneticPr fontId="2" type="noConversion"/>
  </si>
  <si>
    <t>561-8358</t>
    <phoneticPr fontId="2" type="noConversion"/>
  </si>
  <si>
    <t>578-1800</t>
    <phoneticPr fontId="2" type="noConversion"/>
  </si>
  <si>
    <t>2008.04.25</t>
    <phoneticPr fontId="2" type="noConversion"/>
  </si>
  <si>
    <t>서보아파트</t>
    <phoneticPr fontId="2" type="noConversion"/>
  </si>
  <si>
    <t>2008.06.27</t>
    <phoneticPr fontId="2" type="noConversion"/>
  </si>
  <si>
    <t>한화미리움아파트</t>
    <phoneticPr fontId="2" type="noConversion"/>
  </si>
  <si>
    <t>남양아파트 102</t>
    <phoneticPr fontId="2" type="noConversion"/>
  </si>
  <si>
    <t>남양아파트 101</t>
    <phoneticPr fontId="2" type="noConversion"/>
  </si>
  <si>
    <t>석남동 464-3 외1</t>
    <phoneticPr fontId="2" type="noConversion"/>
  </si>
  <si>
    <t>한화수풀림아파트</t>
    <phoneticPr fontId="2" type="noConversion"/>
  </si>
  <si>
    <t>왕길동 633-2</t>
    <phoneticPr fontId="2" type="noConversion"/>
  </si>
  <si>
    <t>마전지구 49블럭 1로트 외4필지</t>
    <phoneticPr fontId="2" type="noConversion"/>
  </si>
  <si>
    <t>라일씰크빌</t>
    <phoneticPr fontId="2" type="noConversion"/>
  </si>
  <si>
    <t>2008.10.31</t>
    <phoneticPr fontId="2" type="noConversion"/>
  </si>
  <si>
    <t>석남금호어울림2차</t>
    <phoneticPr fontId="2" type="noConversion"/>
  </si>
  <si>
    <t>가좌동 329-5 외 8필지</t>
    <phoneticPr fontId="2" type="noConversion"/>
  </si>
  <si>
    <t>석남동 527-25</t>
    <phoneticPr fontId="2" type="noConversion"/>
  </si>
  <si>
    <t>571-7777, 272-2525</t>
    <phoneticPr fontId="2" type="noConversion"/>
  </si>
  <si>
    <t>15~23</t>
    <phoneticPr fontId="2" type="noConversion"/>
  </si>
  <si>
    <t>2008.11.26</t>
    <phoneticPr fontId="2" type="noConversion"/>
  </si>
  <si>
    <t>16-33</t>
    <phoneticPr fontId="2" type="noConversion"/>
  </si>
  <si>
    <t>2009.10.23</t>
    <phoneticPr fontId="2" type="noConversion"/>
  </si>
  <si>
    <t>이지미래지향 2차1단지</t>
    <phoneticPr fontId="2" type="noConversion"/>
  </si>
  <si>
    <t>2009.11.04</t>
    <phoneticPr fontId="2" type="noConversion"/>
  </si>
  <si>
    <t>이지미래지향 2차2단지</t>
    <phoneticPr fontId="2" type="noConversion"/>
  </si>
  <si>
    <t>2010.03.25</t>
    <phoneticPr fontId="2" type="noConversion"/>
  </si>
  <si>
    <t>2010.05.19</t>
    <phoneticPr fontId="2" type="noConversion"/>
  </si>
  <si>
    <t>삼라마이더스아파트</t>
    <phoneticPr fontId="2" type="noConversion"/>
  </si>
  <si>
    <t>2010.05.28</t>
    <phoneticPr fontId="2" type="noConversion"/>
  </si>
  <si>
    <t>청라 GS자이</t>
    <phoneticPr fontId="2" type="noConversion"/>
  </si>
  <si>
    <t>10~20</t>
    <phoneticPr fontId="2" type="noConversion"/>
  </si>
  <si>
    <t>2010.06.11</t>
    <phoneticPr fontId="2" type="noConversion"/>
  </si>
  <si>
    <t>청라지구A17블록(연희동 776-2번지)</t>
    <phoneticPr fontId="2" type="noConversion"/>
  </si>
  <si>
    <t>2010.07.16</t>
    <phoneticPr fontId="2" type="noConversion"/>
  </si>
  <si>
    <t>561-3491</t>
    <phoneticPr fontId="2" type="noConversion"/>
  </si>
  <si>
    <t>569-7874</t>
    <phoneticPr fontId="2" type="noConversion"/>
  </si>
  <si>
    <t>561-1012</t>
    <phoneticPr fontId="2" type="noConversion"/>
  </si>
  <si>
    <t>567-0974</t>
    <phoneticPr fontId="2" type="noConversion"/>
  </si>
  <si>
    <t>565-7580</t>
    <phoneticPr fontId="2" type="noConversion"/>
  </si>
  <si>
    <t>575-3600</t>
    <phoneticPr fontId="2" type="noConversion"/>
  </si>
  <si>
    <t>마전주공국민임대아파트(국민임대)</t>
    <phoneticPr fontId="2" type="noConversion"/>
  </si>
  <si>
    <t xml:space="preserve">현대2차힐스테이트 아파트 </t>
    <phoneticPr fontId="2" type="noConversion"/>
  </si>
  <si>
    <t>2010.12.03</t>
    <phoneticPr fontId="2" type="noConversion"/>
  </si>
  <si>
    <t>561-3807</t>
    <phoneticPr fontId="2" type="noConversion"/>
  </si>
  <si>
    <t>2010.12.21</t>
    <phoneticPr fontId="2" type="noConversion"/>
  </si>
  <si>
    <t>청라지구 A13블럭(연희동 762-2번지)</t>
    <phoneticPr fontId="2" type="noConversion"/>
  </si>
  <si>
    <t>2010.09.30</t>
    <phoneticPr fontId="2" type="noConversion"/>
  </si>
  <si>
    <t>2010.12.28</t>
    <phoneticPr fontId="2" type="noConversion"/>
  </si>
  <si>
    <t>오류 토지구획정리사업지구 74블럭2로트</t>
    <phoneticPr fontId="2" type="noConversion"/>
  </si>
  <si>
    <t>현대힐스테이트 3차 1단지</t>
    <phoneticPr fontId="2" type="noConversion"/>
  </si>
  <si>
    <t>현대힐스테이트 3차 2단지</t>
    <phoneticPr fontId="2" type="noConversion"/>
  </si>
  <si>
    <t>2010.12.03</t>
    <phoneticPr fontId="2" type="noConversion"/>
  </si>
  <si>
    <t>561-3062</t>
    <phoneticPr fontId="2" type="noConversion"/>
  </si>
  <si>
    <t>금호드림파크어울림 1단지</t>
    <phoneticPr fontId="2" type="noConversion"/>
  </si>
  <si>
    <t>금호드림파크어울림 2단지</t>
    <phoneticPr fontId="2" type="noConversion"/>
  </si>
  <si>
    <t>561-2506</t>
    <phoneticPr fontId="2" type="noConversion"/>
  </si>
  <si>
    <t>566-3278</t>
    <phoneticPr fontId="2" type="noConversion"/>
  </si>
  <si>
    <t>561-5589</t>
    <phoneticPr fontId="2" type="noConversion"/>
  </si>
  <si>
    <t>564-3985</t>
    <phoneticPr fontId="2" type="noConversion"/>
  </si>
  <si>
    <t>자이아파트 1단지</t>
    <phoneticPr fontId="2" type="noConversion"/>
  </si>
  <si>
    <t>자이아파트 2단지</t>
    <phoneticPr fontId="2" type="noConversion"/>
  </si>
  <si>
    <t>오류 토지구획정리지구 76블럭 1~9로트</t>
    <phoneticPr fontId="2" type="noConversion"/>
  </si>
  <si>
    <t>검단2차풍림아이원아파트</t>
    <phoneticPr fontId="2" type="noConversion"/>
  </si>
  <si>
    <t>호반베르디움아파트</t>
    <phoneticPr fontId="2" type="noConversion"/>
  </si>
  <si>
    <t>2011.02.01</t>
    <phoneticPr fontId="2" type="noConversion"/>
  </si>
  <si>
    <t>561-5731</t>
    <phoneticPr fontId="2" type="noConversion"/>
  </si>
  <si>
    <t>청라 광명 메이루즈 아파트</t>
    <phoneticPr fontId="2" type="noConversion"/>
  </si>
  <si>
    <t>2011.02.25</t>
    <phoneticPr fontId="2" type="noConversion"/>
  </si>
  <si>
    <t>20~30</t>
    <phoneticPr fontId="2" type="noConversion"/>
  </si>
  <si>
    <t>13~15</t>
    <phoneticPr fontId="2" type="noConversion"/>
  </si>
  <si>
    <t>풍림아이원아파트</t>
    <phoneticPr fontId="2" type="noConversion"/>
  </si>
  <si>
    <t>561-2838</t>
    <phoneticPr fontId="2" type="noConversion"/>
  </si>
  <si>
    <t>564-0438</t>
    <phoneticPr fontId="2" type="noConversion"/>
  </si>
  <si>
    <t>2011.03.29</t>
    <phoneticPr fontId="2" type="noConversion"/>
  </si>
  <si>
    <t>18~20</t>
    <phoneticPr fontId="2" type="noConversion"/>
  </si>
  <si>
    <t>청라지구 A18BL(연희동 776-4번지)</t>
    <phoneticPr fontId="2" type="noConversion"/>
  </si>
  <si>
    <t>청라지구 A27BL(경서동 953-9번지)</t>
    <phoneticPr fontId="2" type="noConversion"/>
  </si>
  <si>
    <t>2011.05.18</t>
    <phoneticPr fontId="2" type="noConversion"/>
  </si>
  <si>
    <t>2011.05.30</t>
    <phoneticPr fontId="2" type="noConversion"/>
  </si>
  <si>
    <t>24~30</t>
    <phoneticPr fontId="2" type="noConversion"/>
  </si>
  <si>
    <t>14~15</t>
    <phoneticPr fontId="2" type="noConversion"/>
  </si>
  <si>
    <t>568-7378</t>
    <phoneticPr fontId="2" type="noConversion"/>
  </si>
  <si>
    <t>568-1970</t>
    <phoneticPr fontId="2" type="noConversion"/>
  </si>
  <si>
    <t>힐데스하임아파트</t>
    <phoneticPr fontId="2" type="noConversion"/>
  </si>
  <si>
    <t>2011.07.28</t>
    <phoneticPr fontId="2" type="noConversion"/>
  </si>
  <si>
    <t>564-4401</t>
    <phoneticPr fontId="2" type="noConversion"/>
  </si>
  <si>
    <t>남광하우스토리</t>
    <phoneticPr fontId="2" type="noConversion"/>
  </si>
  <si>
    <t>청라지구 A9블럭(경서동 953-2)</t>
    <phoneticPr fontId="2" type="noConversion"/>
  </si>
  <si>
    <t>2010.06.01</t>
    <phoneticPr fontId="2" type="noConversion"/>
  </si>
  <si>
    <t>566-5677</t>
    <phoneticPr fontId="2" type="noConversion"/>
  </si>
  <si>
    <t>2011.8.19</t>
    <phoneticPr fontId="2" type="noConversion"/>
  </si>
  <si>
    <t>청라지구 A26BL(경서동 953-12번지)</t>
    <phoneticPr fontId="2" type="noConversion"/>
  </si>
  <si>
    <t>한일베라체아파트</t>
    <phoneticPr fontId="2" type="noConversion"/>
  </si>
  <si>
    <t>2011.9.16</t>
    <phoneticPr fontId="2" type="noConversion"/>
  </si>
  <si>
    <t>561-5099</t>
    <phoneticPr fontId="2" type="noConversion"/>
  </si>
  <si>
    <t>20~25</t>
    <phoneticPr fontId="2" type="noConversion"/>
  </si>
  <si>
    <t>청라지구 A14BL(연희동 762-4번지)</t>
    <phoneticPr fontId="2" type="noConversion"/>
  </si>
  <si>
    <t>청라지구 A6BL(경서동 855-1번지)</t>
    <phoneticPr fontId="2" type="noConversion"/>
  </si>
  <si>
    <t>청라지구 A20BL(연희동 795-1번지)</t>
    <phoneticPr fontId="2" type="noConversion"/>
  </si>
  <si>
    <t>28~30</t>
    <phoneticPr fontId="2" type="noConversion"/>
  </si>
  <si>
    <t>4~7</t>
    <phoneticPr fontId="2" type="noConversion"/>
  </si>
  <si>
    <t>3~9</t>
    <phoneticPr fontId="2" type="noConversion"/>
  </si>
  <si>
    <t>2011.10.19</t>
    <phoneticPr fontId="2" type="noConversion"/>
  </si>
  <si>
    <t>2011.10.18</t>
    <phoneticPr fontId="2" type="noConversion"/>
  </si>
  <si>
    <t>2011.10.21</t>
    <phoneticPr fontId="2" type="noConversion"/>
  </si>
  <si>
    <t>2011.10.27</t>
    <phoneticPr fontId="2" type="noConversion"/>
  </si>
  <si>
    <t>한라비발디아파트</t>
    <phoneticPr fontId="2" type="noConversion"/>
  </si>
  <si>
    <t>반도유보라아파트</t>
    <phoneticPr fontId="2" type="noConversion"/>
  </si>
  <si>
    <t>우미린아파트</t>
    <phoneticPr fontId="2" type="noConversion"/>
  </si>
  <si>
    <t>청라지구 A33BL(경서동 975-4번지)</t>
    <phoneticPr fontId="2" type="noConversion"/>
  </si>
  <si>
    <t>청라지구 A34BL(경서동 974-6번지)</t>
    <phoneticPr fontId="2" type="noConversion"/>
  </si>
  <si>
    <t>청라엘에이치</t>
    <phoneticPr fontId="2" type="noConversion"/>
  </si>
  <si>
    <t>564-2644</t>
    <phoneticPr fontId="2" type="noConversion"/>
  </si>
  <si>
    <t>572-2918</t>
    <phoneticPr fontId="2" type="noConversion"/>
  </si>
  <si>
    <t>569-4687</t>
    <phoneticPr fontId="2" type="noConversion"/>
  </si>
  <si>
    <t>569-6270</t>
    <phoneticPr fontId="2" type="noConversion"/>
  </si>
  <si>
    <t>569-7580</t>
    <phoneticPr fontId="2" type="noConversion"/>
  </si>
  <si>
    <t>엑슬루타워 주상복합</t>
    <phoneticPr fontId="2" type="noConversion"/>
  </si>
  <si>
    <t>청라지구 M3BL(연희동 801-1번지)</t>
    <phoneticPr fontId="2" type="noConversion"/>
  </si>
  <si>
    <t>47~55</t>
    <phoneticPr fontId="2" type="noConversion"/>
  </si>
  <si>
    <t>2011.11.25</t>
    <phoneticPr fontId="2" type="noConversion"/>
  </si>
  <si>
    <t>청라한양수자인</t>
    <phoneticPr fontId="2" type="noConversion"/>
  </si>
  <si>
    <t>청라지구 A38BL(경서동 980-2번지)</t>
    <phoneticPr fontId="2" type="noConversion"/>
  </si>
  <si>
    <t>2011.12.28</t>
    <phoneticPr fontId="2" type="noConversion"/>
  </si>
  <si>
    <t>청라 SK view</t>
    <phoneticPr fontId="2" type="noConversion"/>
  </si>
  <si>
    <t>청라지구 A31BL(경서동 973-3번지)</t>
    <phoneticPr fontId="2" type="noConversion"/>
  </si>
  <si>
    <t>24~30</t>
    <phoneticPr fontId="2" type="noConversion"/>
  </si>
  <si>
    <t>원당지구 80블록 3,4롯트(원당동 854-3)</t>
    <phoneticPr fontId="2" type="noConversion"/>
  </si>
  <si>
    <t>2012.02.24</t>
    <phoneticPr fontId="2" type="noConversion"/>
  </si>
  <si>
    <t>웰카운티</t>
    <phoneticPr fontId="2" type="noConversion"/>
  </si>
  <si>
    <t>청라 골드클래스</t>
    <phoneticPr fontId="2" type="noConversion"/>
  </si>
  <si>
    <t>2012.02.23</t>
    <phoneticPr fontId="2" type="noConversion"/>
  </si>
  <si>
    <t>577-1103</t>
    <phoneticPr fontId="2" type="noConversion"/>
  </si>
  <si>
    <t>569-7521</t>
    <phoneticPr fontId="2" type="noConversion"/>
  </si>
  <si>
    <t>상록힐스테이트</t>
    <phoneticPr fontId="2" type="noConversion"/>
  </si>
  <si>
    <t>13~15</t>
    <phoneticPr fontId="2" type="noConversion"/>
  </si>
  <si>
    <t>2012.03.16</t>
    <phoneticPr fontId="2" type="noConversion"/>
  </si>
  <si>
    <t>청라지구 A10BL(경서동 953-17)</t>
    <phoneticPr fontId="2" type="noConversion"/>
  </si>
  <si>
    <t>연희국민임대아파트(30년임대주택임) 연희해드림아파트</t>
    <phoneticPr fontId="2" type="noConversion"/>
  </si>
  <si>
    <t>청라지구 A7BL(경서동 856-1)</t>
    <phoneticPr fontId="2" type="noConversion"/>
  </si>
  <si>
    <t>2012.03.26</t>
    <phoneticPr fontId="2" type="noConversion"/>
  </si>
  <si>
    <t>562-6909</t>
    <phoneticPr fontId="2" type="noConversion"/>
  </si>
  <si>
    <t>당하대우아파트(당하푸르지오)</t>
    <phoneticPr fontId="2" type="noConversion"/>
  </si>
  <si>
    <t>565-2984</t>
    <phoneticPr fontId="2" type="noConversion"/>
  </si>
  <si>
    <t>청라지구 A19BL (연희동 791-1)</t>
    <phoneticPr fontId="2" type="noConversion"/>
  </si>
  <si>
    <t>25~30</t>
    <phoneticPr fontId="2" type="noConversion"/>
  </si>
  <si>
    <t>2012.04.23</t>
    <phoneticPr fontId="2" type="noConversion"/>
  </si>
  <si>
    <t>제일풍경채아파트</t>
    <phoneticPr fontId="2" type="noConversion"/>
  </si>
  <si>
    <t>청라지구 A11BL (경서동 837-1)</t>
    <phoneticPr fontId="2" type="noConversion"/>
  </si>
  <si>
    <t>2012.04.24</t>
    <phoneticPr fontId="2" type="noConversion"/>
  </si>
  <si>
    <t>석남1동 209</t>
    <phoneticPr fontId="2" type="noConversion"/>
  </si>
  <si>
    <t>579-1991</t>
    <phoneticPr fontId="2" type="noConversion"/>
  </si>
  <si>
    <t>원당지구 94블럭1,2롯트(당하동 1027-15)</t>
    <phoneticPr fontId="2" type="noConversion"/>
  </si>
  <si>
    <t>561-3725</t>
    <phoneticPr fontId="2" type="noConversion"/>
  </si>
  <si>
    <t>569-7764</t>
    <phoneticPr fontId="2" type="noConversion"/>
  </si>
  <si>
    <t>청라지구 A32BL(경서동 975-5)</t>
    <phoneticPr fontId="2" type="noConversion"/>
  </si>
  <si>
    <t>564-1920</t>
    <phoneticPr fontId="2" type="noConversion"/>
  </si>
  <si>
    <t>565-0760</t>
    <phoneticPr fontId="2" type="noConversion"/>
  </si>
  <si>
    <t>565-3358</t>
    <phoneticPr fontId="2" type="noConversion"/>
  </si>
  <si>
    <t>마전동 685-8(932-1)</t>
    <phoneticPr fontId="2" type="noConversion"/>
  </si>
  <si>
    <t>호반베르디움아파트</t>
    <phoneticPr fontId="2" type="noConversion"/>
  </si>
  <si>
    <t>청라지구 A29BL (경서동 970-1)</t>
    <phoneticPr fontId="2" type="noConversion"/>
  </si>
  <si>
    <t>2012.07.17</t>
    <phoneticPr fontId="2" type="noConversion"/>
  </si>
  <si>
    <t>청라지구 A39BL (경서동 980-3)</t>
    <phoneticPr fontId="2" type="noConversion"/>
  </si>
  <si>
    <t>25~30</t>
    <phoneticPr fontId="2" type="noConversion"/>
  </si>
  <si>
    <t>2012.07.31</t>
    <phoneticPr fontId="2" type="noConversion"/>
  </si>
  <si>
    <t>568-7825</t>
    <phoneticPr fontId="2" type="noConversion"/>
  </si>
  <si>
    <t>청라반도유보라 2.0</t>
    <phoneticPr fontId="2" type="noConversion"/>
  </si>
  <si>
    <t>2012.08.03</t>
    <phoneticPr fontId="2" type="noConversion"/>
  </si>
  <si>
    <t>청라동문굿모닝힐</t>
    <phoneticPr fontId="2" type="noConversion"/>
  </si>
  <si>
    <t>청라지구 A36BL (경서동 978-2)</t>
    <phoneticPr fontId="2" type="noConversion"/>
  </si>
  <si>
    <t>26~30</t>
    <phoneticPr fontId="2" type="noConversion"/>
  </si>
  <si>
    <t>2012.08.14</t>
    <phoneticPr fontId="2" type="noConversion"/>
  </si>
  <si>
    <t>청라지구 A37BL (경서동 979-1)</t>
    <phoneticPr fontId="2" type="noConversion"/>
  </si>
  <si>
    <t>577-1797</t>
    <phoneticPr fontId="2" type="noConversion"/>
  </si>
  <si>
    <t>당하지구1블럭2롯트(마전동 1053-1)</t>
    <phoneticPr fontId="2" type="noConversion"/>
  </si>
  <si>
    <t xml:space="preserve">검단2지구 24블록 </t>
    <phoneticPr fontId="2" type="noConversion"/>
  </si>
  <si>
    <t>청라지구 A35BL(경서동 974-2번지)</t>
    <phoneticPr fontId="2" type="noConversion"/>
  </si>
  <si>
    <t>의무관리(승강기)</t>
  </si>
  <si>
    <t>검단2차I'Park아파트</t>
    <phoneticPr fontId="2" type="noConversion"/>
  </si>
  <si>
    <t>562-3877</t>
    <phoneticPr fontId="2" type="noConversion"/>
  </si>
  <si>
    <t>579-5729</t>
    <phoneticPr fontId="2" type="noConversion"/>
  </si>
  <si>
    <t>562-9422</t>
    <phoneticPr fontId="2" type="noConversion"/>
  </si>
  <si>
    <t>호반베르디움2차아파트</t>
    <phoneticPr fontId="2" type="noConversion"/>
  </si>
  <si>
    <t>검단대림이편한세상아파트</t>
    <phoneticPr fontId="2" type="noConversion"/>
  </si>
  <si>
    <t>이지미래지향1차아파트</t>
    <phoneticPr fontId="2" type="noConversion"/>
  </si>
  <si>
    <t>한일타운아파트</t>
    <phoneticPr fontId="2" type="noConversion"/>
  </si>
  <si>
    <t>567-5677</t>
    <phoneticPr fontId="2" type="noConversion"/>
  </si>
  <si>
    <t>극동늘푸른아파트</t>
    <phoneticPr fontId="2" type="noConversion"/>
  </si>
  <si>
    <t>연희대동아파트</t>
    <phoneticPr fontId="2" type="noConversion"/>
  </si>
  <si>
    <t>한국아파트</t>
    <phoneticPr fontId="2" type="noConversion"/>
  </si>
  <si>
    <t>연희우성아파트</t>
    <phoneticPr fontId="2" type="noConversion"/>
  </si>
  <si>
    <t>현대웰카운티</t>
    <phoneticPr fontId="2" type="noConversion"/>
  </si>
  <si>
    <t>유승아파트</t>
    <phoneticPr fontId="2" type="noConversion"/>
  </si>
  <si>
    <t>신명스카이뷰드림아파트</t>
    <phoneticPr fontId="2" type="noConversion"/>
  </si>
  <si>
    <t>검단풍림아이원아파트</t>
    <phoneticPr fontId="2" type="noConversion"/>
  </si>
  <si>
    <t>마전풍림아이원1차아파트</t>
    <phoneticPr fontId="2" type="noConversion"/>
  </si>
  <si>
    <t>엘지원당자이아파트</t>
    <phoneticPr fontId="2" type="noConversion"/>
  </si>
  <si>
    <t>원당지구 69블럭1롯트(원당동 823-1)</t>
    <phoneticPr fontId="2" type="noConversion"/>
  </si>
  <si>
    <t>원당2차금호어울림아파트</t>
    <phoneticPr fontId="2" type="noConversion"/>
  </si>
  <si>
    <t>신현동진아파트</t>
    <phoneticPr fontId="2" type="noConversion"/>
  </si>
  <si>
    <t>신현이편한세상하늘채</t>
    <phoneticPr fontId="2" type="noConversion"/>
  </si>
  <si>
    <t>신현동 302-1</t>
    <phoneticPr fontId="2" type="noConversion"/>
  </si>
  <si>
    <t>신현원흥아파트</t>
    <phoneticPr fontId="2" type="noConversion"/>
  </si>
  <si>
    <t>신현효성아파트</t>
    <phoneticPr fontId="2" type="noConversion"/>
  </si>
  <si>
    <t>석남대명아파트</t>
    <phoneticPr fontId="2" type="noConversion"/>
  </si>
  <si>
    <t>서구 효정아파트</t>
    <phoneticPr fontId="2" type="noConversion"/>
  </si>
  <si>
    <t>경남아너스빌아파트</t>
    <phoneticPr fontId="2" type="noConversion"/>
  </si>
  <si>
    <t>불로삼보해피하임1단지아파트</t>
    <phoneticPr fontId="2" type="noConversion"/>
  </si>
  <si>
    <t>불로삼보해피하임2단지아파트</t>
    <phoneticPr fontId="2" type="noConversion"/>
  </si>
  <si>
    <t>퀸스타운동성아파트</t>
    <phoneticPr fontId="2" type="noConversion"/>
  </si>
  <si>
    <t>불로길훈아파트</t>
    <phoneticPr fontId="2" type="noConversion"/>
  </si>
  <si>
    <t>불로동 178</t>
    <phoneticPr fontId="2" type="noConversion"/>
  </si>
  <si>
    <t>검단1지구 44블럭 6로트 외 6필지(마전동 928-17)</t>
    <phoneticPr fontId="2" type="noConversion"/>
  </si>
  <si>
    <t>마전동 925</t>
    <phoneticPr fontId="2" type="noConversion"/>
  </si>
  <si>
    <t>마전영진아파트</t>
    <phoneticPr fontId="2" type="noConversion"/>
  </si>
  <si>
    <t>마전영남탑스빌아파트</t>
    <phoneticPr fontId="2" type="noConversion"/>
  </si>
  <si>
    <t>마전동아아파트</t>
    <phoneticPr fontId="2" type="noConversion"/>
  </si>
  <si>
    <t>마전대원2차레스피아</t>
    <phoneticPr fontId="2" type="noConversion"/>
  </si>
  <si>
    <t>원당신안실크밸리아파트</t>
    <phoneticPr fontId="2" type="noConversion"/>
  </si>
  <si>
    <t>원당풍림아이원아파트</t>
    <phoneticPr fontId="2" type="noConversion"/>
  </si>
  <si>
    <t>금곡동 722-2</t>
    <phoneticPr fontId="2" type="noConversion"/>
  </si>
  <si>
    <t>공촌동 314</t>
    <phoneticPr fontId="2" type="noConversion"/>
  </si>
  <si>
    <t>경서지구 14블록 1~5롯트(경서동 727-1)</t>
    <phoneticPr fontId="2" type="noConversion"/>
  </si>
  <si>
    <t>가이아샹베르2차아파트</t>
    <phoneticPr fontId="2" type="noConversion"/>
  </si>
  <si>
    <t>우정에쉐르아파트</t>
    <phoneticPr fontId="2" type="noConversion"/>
  </si>
  <si>
    <t>불로대림이편한세상아파트</t>
    <phoneticPr fontId="2" type="noConversion"/>
  </si>
  <si>
    <t>경서지구 2블럭 1~3로트(경서동 719-3)</t>
    <phoneticPr fontId="2" type="noConversion"/>
  </si>
  <si>
    <t>삼보해피하임(검암1)아파트</t>
    <phoneticPr fontId="2" type="noConversion"/>
  </si>
  <si>
    <t>신명스카이뷰(검암2)2차</t>
    <phoneticPr fontId="2" type="noConversion"/>
  </si>
  <si>
    <t>삼보해피하임(검암2)아파트</t>
    <phoneticPr fontId="2" type="noConversion"/>
  </si>
  <si>
    <t>은빛마을 풍림1차(검암2)</t>
    <phoneticPr fontId="2" type="noConversion"/>
  </si>
  <si>
    <t>검암2차풍림(검암2)</t>
    <phoneticPr fontId="2" type="noConversion"/>
  </si>
  <si>
    <t>진주2단지아파트</t>
    <phoneticPr fontId="2" type="noConversion"/>
  </si>
  <si>
    <t>가좌동 하나2차아파트</t>
    <phoneticPr fontId="2" type="noConversion"/>
  </si>
  <si>
    <t>가좌풍림아파트</t>
    <phoneticPr fontId="2" type="noConversion"/>
  </si>
  <si>
    <t>가좌3동 192-7</t>
    <phoneticPr fontId="2" type="noConversion"/>
  </si>
  <si>
    <t>현대3차아파트</t>
    <phoneticPr fontId="2" type="noConversion"/>
  </si>
  <si>
    <t>가좌2동 81-59</t>
    <phoneticPr fontId="2" type="noConversion"/>
  </si>
  <si>
    <t>범양파크아파트</t>
    <phoneticPr fontId="2" type="noConversion"/>
  </si>
  <si>
    <t>가정하나2차아파트</t>
    <phoneticPr fontId="2" type="noConversion"/>
  </si>
  <si>
    <t>가정하나3차아파트</t>
    <phoneticPr fontId="2" type="noConversion"/>
  </si>
  <si>
    <t>검단원흥아파트</t>
    <phoneticPr fontId="2" type="noConversion"/>
  </si>
  <si>
    <t>연희광명17차아파트</t>
    <phoneticPr fontId="2" type="noConversion"/>
  </si>
  <si>
    <t>우림필유아파트</t>
    <phoneticPr fontId="2" type="noConversion"/>
  </si>
  <si>
    <t>서인천월드메르디앙아파트</t>
    <phoneticPr fontId="2" type="noConversion"/>
  </si>
  <si>
    <t>검단금호어울림아파트</t>
    <phoneticPr fontId="2" type="noConversion"/>
  </si>
  <si>
    <t>575-8380</t>
    <phoneticPr fontId="2" type="noConversion"/>
  </si>
  <si>
    <t>571-7310</t>
    <phoneticPr fontId="2" type="noConversion"/>
  </si>
  <si>
    <t>검암2지구 30블럭2롯트(검암동 512-2)</t>
    <phoneticPr fontId="2" type="noConversion"/>
  </si>
  <si>
    <t>대한주택관리사협회</t>
  </si>
  <si>
    <t>568-9547</t>
    <phoneticPr fontId="2" type="noConversion"/>
  </si>
  <si>
    <t>563-2250</t>
    <phoneticPr fontId="2" type="noConversion"/>
  </si>
  <si>
    <t>572-6750</t>
    <phoneticPr fontId="2" type="noConversion"/>
  </si>
  <si>
    <t>569-3977</t>
    <phoneticPr fontId="2" type="noConversion"/>
  </si>
  <si>
    <t>564-9590</t>
    <phoneticPr fontId="2" type="noConversion"/>
  </si>
  <si>
    <t>582-9189</t>
    <phoneticPr fontId="2" type="noConversion"/>
  </si>
  <si>
    <t>대우(GM)사원임대아파트</t>
    <phoneticPr fontId="2" type="noConversion"/>
  </si>
  <si>
    <t>569-2206</t>
    <phoneticPr fontId="2" type="noConversion"/>
  </si>
  <si>
    <t>경서동 722-1(경서지구 6블록 1,2,3롯트)</t>
    <phoneticPr fontId="2" type="noConversion"/>
  </si>
  <si>
    <t>검단우림필유아파트</t>
    <phoneticPr fontId="2" type="noConversion"/>
  </si>
  <si>
    <t>568-8428</t>
    <phoneticPr fontId="2" type="noConversion"/>
  </si>
  <si>
    <t>567-0919</t>
    <phoneticPr fontId="2" type="noConversion"/>
  </si>
  <si>
    <t>579-5045</t>
    <phoneticPr fontId="2" type="noConversion"/>
  </si>
  <si>
    <t>564-4120</t>
    <phoneticPr fontId="2" type="noConversion"/>
  </si>
  <si>
    <t>검암서해그랑블아파트</t>
    <phoneticPr fontId="2" type="noConversion"/>
  </si>
  <si>
    <t>현대힐스테이트5차</t>
    <phoneticPr fontId="2" type="noConversion"/>
  </si>
  <si>
    <t>당하동 1075-9</t>
    <phoneticPr fontId="2" type="noConversion"/>
  </si>
  <si>
    <t>2013.02.22</t>
    <phoneticPr fontId="2" type="noConversion"/>
  </si>
  <si>
    <t>전화번호</t>
    <phoneticPr fontId="2" type="noConversion"/>
  </si>
  <si>
    <t>83.12.15</t>
    <phoneticPr fontId="2" type="noConversion"/>
  </si>
  <si>
    <t>호반베르디움3차아파트</t>
    <phoneticPr fontId="2" type="noConversion"/>
  </si>
  <si>
    <t>신명스카이뷰3차아파트</t>
    <phoneticPr fontId="2" type="noConversion"/>
  </si>
  <si>
    <t>청라롯데캐슬</t>
    <phoneticPr fontId="2" type="noConversion"/>
  </si>
  <si>
    <t>2013.02.27</t>
    <phoneticPr fontId="2" type="noConversion"/>
  </si>
  <si>
    <t>561-4483
272-4483</t>
    <phoneticPr fontId="2" type="noConversion"/>
  </si>
  <si>
    <t>불로동 185-40</t>
    <phoneticPr fontId="2" type="noConversion"/>
  </si>
  <si>
    <t>561-8443, 564-8443</t>
    <phoneticPr fontId="2" type="noConversion"/>
  </si>
  <si>
    <t>-</t>
    <phoneticPr fontId="2" type="noConversion"/>
  </si>
  <si>
    <t>불로신명스카이뷰아파트</t>
    <phoneticPr fontId="2" type="noConversion"/>
  </si>
  <si>
    <t>청라더샵레이크파크</t>
    <phoneticPr fontId="2" type="noConversion"/>
  </si>
  <si>
    <t>청라지구 A28BL (경서동 952-1)</t>
    <phoneticPr fontId="2" type="noConversion"/>
  </si>
  <si>
    <t>54~58</t>
    <phoneticPr fontId="2" type="noConversion"/>
  </si>
  <si>
    <t>2013.04.01</t>
    <phoneticPr fontId="2" type="noConversion"/>
  </si>
  <si>
    <t>569-0958</t>
    <phoneticPr fontId="2" type="noConversion"/>
  </si>
  <si>
    <t>청라서해그랑블아파트</t>
    <phoneticPr fontId="2" type="noConversion"/>
  </si>
  <si>
    <t>마전금호어울림아파트</t>
    <phoneticPr fontId="2" type="noConversion"/>
  </si>
  <si>
    <t>청라동양엔파트아파트</t>
    <phoneticPr fontId="2" type="noConversion"/>
  </si>
  <si>
    <t>단지</t>
    <phoneticPr fontId="2" type="noConversion"/>
  </si>
  <si>
    <t>1997년 이전</t>
    <phoneticPr fontId="2" type="noConversion"/>
  </si>
  <si>
    <t>113단지</t>
    <phoneticPr fontId="2" type="noConversion"/>
  </si>
  <si>
    <t>1986년이전 단지</t>
    <phoneticPr fontId="2" type="noConversion"/>
  </si>
  <si>
    <t>34개단지</t>
    <phoneticPr fontId="2" type="noConversion"/>
  </si>
  <si>
    <t>당하1차풍림아이원</t>
    <phoneticPr fontId="2" type="noConversion"/>
  </si>
  <si>
    <t>청라한화꿈에그린</t>
    <phoneticPr fontId="2" type="noConversion"/>
  </si>
  <si>
    <t>마전동 927-5</t>
    <phoneticPr fontId="2" type="noConversion"/>
  </si>
  <si>
    <t>당하동 1098-1(당하지구 44블럭 1,2로트)</t>
    <phoneticPr fontId="2" type="noConversion"/>
  </si>
  <si>
    <t>청라동양엔파트아파트 39B</t>
    <phoneticPr fontId="2" type="noConversion"/>
  </si>
  <si>
    <t>청라푸르지오</t>
    <phoneticPr fontId="2" type="noConversion"/>
  </si>
  <si>
    <t>청라지구 A8BL(경서동 948-1)</t>
    <phoneticPr fontId="2" type="noConversion"/>
  </si>
  <si>
    <t>48~58</t>
    <phoneticPr fontId="2" type="noConversion"/>
  </si>
  <si>
    <t>2013.06.27</t>
    <phoneticPr fontId="2" type="noConversion"/>
  </si>
  <si>
    <t>565-5374</t>
    <phoneticPr fontId="2" type="noConversion"/>
  </si>
  <si>
    <t>불로동 316-1</t>
    <phoneticPr fontId="2" type="noConversion"/>
  </si>
  <si>
    <t>연희동 729-1</t>
    <phoneticPr fontId="2" type="noConversion"/>
  </si>
  <si>
    <t>마전동 917-1</t>
    <phoneticPr fontId="2" type="noConversion"/>
  </si>
  <si>
    <t>신현동 181-4</t>
    <phoneticPr fontId="2" type="noConversion"/>
  </si>
  <si>
    <t>불로동 435-1</t>
    <phoneticPr fontId="2" type="noConversion"/>
  </si>
  <si>
    <t>석남3동 489</t>
    <phoneticPr fontId="2" type="noConversion"/>
  </si>
  <si>
    <t>청라우미린스트라우스</t>
    <phoneticPr fontId="2" type="noConversion"/>
  </si>
  <si>
    <t>2013.08.27</t>
    <phoneticPr fontId="2" type="noConversion"/>
  </si>
  <si>
    <t>청라지구 M4블럭 경서동 958-1</t>
    <phoneticPr fontId="2" type="noConversion"/>
  </si>
  <si>
    <t>청라지구 M2블럭(연희동 797-1)</t>
    <phoneticPr fontId="2" type="noConversion"/>
  </si>
  <si>
    <t>568-8417</t>
    <phoneticPr fontId="2" type="noConversion"/>
  </si>
  <si>
    <t>가좌연립재건축아파트(지구미가로)</t>
    <phoneticPr fontId="2" type="noConversion"/>
  </si>
  <si>
    <t>564-6447</t>
    <phoneticPr fontId="2" type="noConversion"/>
  </si>
  <si>
    <t>당하동 1090-1(당하동30블럭 1,2,3,4,5,로트)</t>
    <phoneticPr fontId="2" type="noConversion"/>
  </si>
  <si>
    <t>검단2지구 66블럭 1로트(왕길동 661-1)</t>
    <phoneticPr fontId="2" type="noConversion"/>
  </si>
  <si>
    <t>565-8361
566-6501(관리사무소)</t>
    <phoneticPr fontId="2" type="noConversion"/>
  </si>
  <si>
    <t>현대힐스테이트4차아파트</t>
    <phoneticPr fontId="2" type="noConversion"/>
  </si>
  <si>
    <t>왕길동 오류 토지구획정리사업지구 79블럭 1~8로트</t>
    <phoneticPr fontId="2" type="noConversion"/>
  </si>
  <si>
    <t>왕길동 오류 토지구획정리사업지구 81블럭 1,3로트</t>
    <phoneticPr fontId="2" type="noConversion"/>
  </si>
  <si>
    <t>565-9958(오피스텔)
569-9092(아파트)</t>
    <phoneticPr fontId="2" type="noConversion"/>
  </si>
  <si>
    <t>현대힐스테이트6차</t>
    <phoneticPr fontId="2" type="noConversion"/>
  </si>
  <si>
    <t>당하동 1080-1</t>
    <phoneticPr fontId="2" type="noConversion"/>
  </si>
  <si>
    <t>14~15</t>
    <phoneticPr fontId="2" type="noConversion"/>
  </si>
  <si>
    <t>2013.11.19</t>
    <phoneticPr fontId="2" type="noConversion"/>
  </si>
  <si>
    <t>563-1404(아파트), 561-2945(오피스텔)</t>
    <phoneticPr fontId="2" type="noConversion"/>
  </si>
  <si>
    <t xml:space="preserve">왕길동 오류 토지구획정리사업지구 80블럭 </t>
    <phoneticPr fontId="2" type="noConversion"/>
  </si>
  <si>
    <t>왕길동 오류 토지구획정리사업지구 81블럭 2,4로트</t>
    <phoneticPr fontId="2" type="noConversion"/>
  </si>
  <si>
    <t>도로명 주소</t>
    <phoneticPr fontId="2" type="noConversion"/>
  </si>
  <si>
    <t>검단2지구 57블럭1~5롯트(마전동 1030-1)</t>
    <phoneticPr fontId="2" type="noConversion"/>
  </si>
  <si>
    <t>561-1132</t>
    <phoneticPr fontId="2" type="noConversion"/>
  </si>
  <si>
    <t>563-9953</t>
    <phoneticPr fontId="2" type="noConversion"/>
  </si>
  <si>
    <t>신현동 107-4</t>
    <phoneticPr fontId="2" type="noConversion"/>
  </si>
  <si>
    <t>낙원아파트 (1,2동)</t>
    <phoneticPr fontId="2" type="noConversion"/>
  </si>
  <si>
    <t>낙원아파트(3동)</t>
    <phoneticPr fontId="2" type="noConversion"/>
  </si>
  <si>
    <t>89.11.04</t>
    <phoneticPr fontId="2" type="noConversion"/>
  </si>
  <si>
    <t>571-3471</t>
    <phoneticPr fontId="2" type="noConversion"/>
  </si>
  <si>
    <t>579-7473</t>
    <phoneticPr fontId="2" type="noConversion"/>
  </si>
  <si>
    <t>오류동 오류지구 74블럭 1,3로트(오류동 680-6)</t>
    <phoneticPr fontId="2" type="noConversion"/>
  </si>
  <si>
    <t>마전동 639(마전동 999-5)</t>
    <phoneticPr fontId="2" type="noConversion"/>
  </si>
  <si>
    <t>임대,분양아파트
(1255, 512)</t>
    <phoneticPr fontId="2" type="noConversion"/>
  </si>
  <si>
    <t>검단2지구 23블록 1-5로트(마전동 997-1)</t>
    <phoneticPr fontId="2" type="noConversion"/>
  </si>
  <si>
    <t>인천광역시 서구 건지로284번길 93  (가좌동, 덕산아파트)</t>
    <phoneticPr fontId="2" type="noConversion"/>
  </si>
  <si>
    <t xml:space="preserve">가좌2동 30-2 </t>
    <phoneticPr fontId="2" type="noConversion"/>
  </si>
  <si>
    <t xml:space="preserve">인천광역시 서구 신석로112번길 35  (석남동, 석남아파트)  </t>
    <phoneticPr fontId="2" type="noConversion"/>
  </si>
  <si>
    <t>인천광역시 서구 길주로 104  (석남동, 석남아파트)</t>
    <phoneticPr fontId="2" type="noConversion"/>
  </si>
  <si>
    <t>석남1동 444-4</t>
    <phoneticPr fontId="2" type="noConversion"/>
  </si>
  <si>
    <t>인천광역시 서구 염곡로 318  (석남동, 황해아파트)</t>
    <phoneticPr fontId="2" type="noConversion"/>
  </si>
  <si>
    <t>가좌3동 261-2</t>
    <phoneticPr fontId="2" type="noConversion"/>
  </si>
  <si>
    <t>인천광역시 서구 원적로 31  (가좌동, 한샘아파트)</t>
    <phoneticPr fontId="2" type="noConversion"/>
  </si>
  <si>
    <t>석남2동 574-4</t>
    <phoneticPr fontId="2" type="noConversion"/>
  </si>
  <si>
    <t>인천광역시 서구 석남로109번길 18  (석남동, 동진아파트)</t>
    <phoneticPr fontId="2" type="noConversion"/>
  </si>
  <si>
    <t>인천광역시 서구 가정로261번길 11  (석남동, 금성아파트)</t>
    <phoneticPr fontId="2" type="noConversion"/>
  </si>
  <si>
    <t>가좌3동 171-3</t>
    <phoneticPr fontId="2" type="noConversion"/>
  </si>
  <si>
    <t xml:space="preserve">인천광역시 서구 건지로318번길 4  (가좌동, 아주아파트) </t>
    <phoneticPr fontId="2" type="noConversion"/>
  </si>
  <si>
    <t>석남3동 559</t>
    <phoneticPr fontId="2" type="noConversion"/>
  </si>
  <si>
    <t>가좌3동 224-2</t>
    <phoneticPr fontId="2" type="noConversion"/>
  </si>
  <si>
    <t xml:space="preserve">인천광역시 서구 신진말로28번길 26  (가좌동, 하나아파트) </t>
    <phoneticPr fontId="2" type="noConversion"/>
  </si>
  <si>
    <t>인천광역시 서구 원적로57번길 27  (가좌동, 정아아파트)</t>
    <phoneticPr fontId="2" type="noConversion"/>
  </si>
  <si>
    <t xml:space="preserve">인천광역시 서구 원적로17번길 28  (가좌동, 이화아파트) </t>
    <phoneticPr fontId="2" type="noConversion"/>
  </si>
  <si>
    <t>가좌4동 308, 309</t>
    <phoneticPr fontId="2" type="noConversion"/>
  </si>
  <si>
    <t xml:space="preserve">인천광역시 서구 장고개로 336  (가좌동, 주공2단지아파트) </t>
    <phoneticPr fontId="2" type="noConversion"/>
  </si>
  <si>
    <t>가좌3동 262-1</t>
    <phoneticPr fontId="2" type="noConversion"/>
  </si>
  <si>
    <t xml:space="preserve">인천광역시 서구 원적로37번길 23  (가좌동, 신영아파트) </t>
    <phoneticPr fontId="2" type="noConversion"/>
  </si>
  <si>
    <t>석남2동 579-2</t>
    <phoneticPr fontId="2" type="noConversion"/>
  </si>
  <si>
    <t xml:space="preserve">인천광역시 서구 건지로 277  (석남동, 동아아파트)  </t>
    <phoneticPr fontId="2" type="noConversion"/>
  </si>
  <si>
    <t xml:space="preserve">가좌4동 480-15 </t>
    <phoneticPr fontId="2" type="noConversion"/>
  </si>
  <si>
    <t>인천광역시 서구 가좌로96번길 47  (가좌동, 낙원아파트)</t>
    <phoneticPr fontId="2" type="noConversion"/>
  </si>
  <si>
    <t xml:space="preserve">인천광역시 서구 옻우물로 6  (석남동, 중앙아파트)  </t>
    <phoneticPr fontId="2" type="noConversion"/>
  </si>
  <si>
    <t>인천광역시 서구 가정로78번길 26  (가좌동, 유진아파트)</t>
    <phoneticPr fontId="2" type="noConversion"/>
  </si>
  <si>
    <t xml:space="preserve">가좌1동 140 </t>
    <phoneticPr fontId="2" type="noConversion"/>
  </si>
  <si>
    <t xml:space="preserve">인천광역시 서구 가정로 136  (가좌동, 삼영아파트) </t>
    <phoneticPr fontId="2" type="noConversion"/>
  </si>
  <si>
    <t xml:space="preserve">인천광역시 서구 서달로 77  (석남동, 효성아파트) </t>
    <phoneticPr fontId="2" type="noConversion"/>
  </si>
  <si>
    <t>가좌3동 207-1</t>
    <phoneticPr fontId="2" type="noConversion"/>
  </si>
  <si>
    <t xml:space="preserve">인천광역시 서구 건지로334번길 50  (가좌동, 영남아파트)  </t>
    <phoneticPr fontId="2" type="noConversion"/>
  </si>
  <si>
    <t>가좌3동 206-7</t>
    <phoneticPr fontId="2" type="noConversion"/>
  </si>
  <si>
    <t xml:space="preserve">인천광역시 서구 건지로318번길 50  (가좌동, 한일아파트) </t>
    <phoneticPr fontId="2" type="noConversion"/>
  </si>
  <si>
    <t>인천광역시 서구 신석로112번길 29  (석남동, 중앙아파트)</t>
    <phoneticPr fontId="2" type="noConversion"/>
  </si>
  <si>
    <t>석남3동 491-3</t>
    <phoneticPr fontId="2" type="noConversion"/>
  </si>
  <si>
    <t xml:space="preserve">가좌1동 107   </t>
    <phoneticPr fontId="2" type="noConversion"/>
  </si>
  <si>
    <t xml:space="preserve">인천광역시 서구 가정로 156  (가좌동, 쌍마아파트)  </t>
    <phoneticPr fontId="2" type="noConversion"/>
  </si>
  <si>
    <t>가좌3동 122</t>
    <phoneticPr fontId="2" type="noConversion"/>
  </si>
  <si>
    <t xml:space="preserve">인천광역시 서구 원적로95번길 6  (가좌동, 태화아파트)  </t>
    <phoneticPr fontId="2" type="noConversion"/>
  </si>
  <si>
    <t xml:space="preserve">인천광역시 서구 건지로318번길 20  (가좌동, 현광아파트)  </t>
    <phoneticPr fontId="2" type="noConversion"/>
  </si>
  <si>
    <t>석남1동 521-2</t>
    <phoneticPr fontId="2" type="noConversion"/>
  </si>
  <si>
    <t>석남2동 588-14</t>
    <phoneticPr fontId="2" type="noConversion"/>
  </si>
  <si>
    <t>인천광역시 서구 건지로249번길 29  (석남동, 효정아파트)</t>
    <phoneticPr fontId="2" type="noConversion"/>
  </si>
  <si>
    <t>가좌3동 215-3</t>
    <phoneticPr fontId="2" type="noConversion"/>
  </si>
  <si>
    <t xml:space="preserve">인천광역시 서구 신진말로28번길 16  (가좌동, 진흥아파트)  </t>
    <phoneticPr fontId="2" type="noConversion"/>
  </si>
  <si>
    <t>가정2동 5-96</t>
    <phoneticPr fontId="2" type="noConversion"/>
  </si>
  <si>
    <t>가정2동 5-92</t>
    <phoneticPr fontId="2" type="noConversion"/>
  </si>
  <si>
    <t xml:space="preserve">인천광역시 서구 봉오대로253번길 58  (가정동, 동우아파트)  </t>
    <phoneticPr fontId="2" type="noConversion"/>
  </si>
  <si>
    <t>가정2동 5-93</t>
    <phoneticPr fontId="2" type="noConversion"/>
  </si>
  <si>
    <t>인천광역시 서구 봉오대로253번안길 30  (가정동, 동우아파트)</t>
    <phoneticPr fontId="2" type="noConversion"/>
  </si>
  <si>
    <t>가좌2동 30-4</t>
    <phoneticPr fontId="2" type="noConversion"/>
  </si>
  <si>
    <t>인천광역시 서구 봉오대로253번길 47  (가정동, 현광아파트)</t>
    <phoneticPr fontId="2" type="noConversion"/>
  </si>
  <si>
    <t xml:space="preserve">인천광역시 서구 원적로95번길 16  (가좌동, 동진아파트) </t>
    <phoneticPr fontId="2" type="noConversion"/>
  </si>
  <si>
    <t>석남1동 514-1</t>
    <phoneticPr fontId="2" type="noConversion"/>
  </si>
  <si>
    <t>인천광역시 서구 칠천왕로 29  (석남동, 수정아파트)</t>
    <phoneticPr fontId="2" type="noConversion"/>
  </si>
  <si>
    <t>석남1동 499</t>
    <phoneticPr fontId="2" type="noConversion"/>
  </si>
  <si>
    <t>인천광역시 서구 가정로262번길 19  (석남동, 태산아파트)</t>
    <phoneticPr fontId="2" type="noConversion"/>
  </si>
  <si>
    <t>인천광역시 서구 새오개로77번길 5  (신현동, 동진아파트)</t>
    <phoneticPr fontId="2" type="noConversion"/>
  </si>
  <si>
    <t>가좌3동 199-2</t>
    <phoneticPr fontId="2" type="noConversion"/>
  </si>
  <si>
    <t xml:space="preserve">인천광역시 서구 건지로334번길 39  (가좌동, 인향아파트)  </t>
    <phoneticPr fontId="2" type="noConversion"/>
  </si>
  <si>
    <t xml:space="preserve">인천광역시 서구 신석로121번길 16  (석남동, 현광아파트)  </t>
    <phoneticPr fontId="2" type="noConversion"/>
  </si>
  <si>
    <t>인천광역시 서구 염곡로397번길 5  (신현동, 은영아파트)</t>
    <phoneticPr fontId="2" type="noConversion"/>
  </si>
  <si>
    <t>석남3동 468-5</t>
    <phoneticPr fontId="2" type="noConversion"/>
  </si>
  <si>
    <t>석남3동 472-3</t>
    <phoneticPr fontId="2" type="noConversion"/>
  </si>
  <si>
    <t xml:space="preserve">인천광역시 서구 서달로137번길 8  (석남동, 동진아파트)  </t>
    <phoneticPr fontId="2" type="noConversion"/>
  </si>
  <si>
    <t>가좌2동 30-89</t>
    <phoneticPr fontId="2" type="noConversion"/>
  </si>
  <si>
    <t>인천광역시 서구 장고개로309번길 13  (가좌동, 효정아파트)</t>
    <phoneticPr fontId="2" type="noConversion"/>
  </si>
  <si>
    <t>가좌2동 30-86</t>
    <phoneticPr fontId="2" type="noConversion"/>
  </si>
  <si>
    <t>인천광역시 서구 장고개로309번길 29  (가좌동, 진주아파트)</t>
    <phoneticPr fontId="2" type="noConversion"/>
  </si>
  <si>
    <t>가정2동 341-13</t>
    <phoneticPr fontId="2" type="noConversion"/>
  </si>
  <si>
    <t>가정3동 566</t>
    <phoneticPr fontId="2" type="noConversion"/>
  </si>
  <si>
    <t>인천광역시 서구 서달로179번길 12-9  (가정동, 인향아파트)</t>
    <phoneticPr fontId="2" type="noConversion"/>
  </si>
  <si>
    <t>석남3동 490</t>
    <phoneticPr fontId="2" type="noConversion"/>
  </si>
  <si>
    <t xml:space="preserve">인천광역시 서구 가석로 276  (석남동, 동진아파트) </t>
    <phoneticPr fontId="2" type="noConversion"/>
  </si>
  <si>
    <t>신현동 200-6</t>
    <phoneticPr fontId="2" type="noConversion"/>
  </si>
  <si>
    <t xml:space="preserve">인천광역시 서구 율도로15번길 26-8  (신현동, 원흥아파트) </t>
    <phoneticPr fontId="2" type="noConversion"/>
  </si>
  <si>
    <t>가정3동 564</t>
    <phoneticPr fontId="2" type="noConversion"/>
  </si>
  <si>
    <t>인천광역시 서구 서달로179번길 6-10  (가정동, 진흥아파트)</t>
    <phoneticPr fontId="2" type="noConversion"/>
  </si>
  <si>
    <t xml:space="preserve">가좌2동 2-19 </t>
    <phoneticPr fontId="2" type="noConversion"/>
  </si>
  <si>
    <t xml:space="preserve">인천광역시 서구 장고개로 375-3  (가좌동, 공작아파트)  </t>
    <phoneticPr fontId="2" type="noConversion"/>
  </si>
  <si>
    <t>석남3동 471-2</t>
    <phoneticPr fontId="2" type="noConversion"/>
  </si>
  <si>
    <t>인천광역시 서구 서달로 147  (석남동, 덕산아파트)</t>
    <phoneticPr fontId="2" type="noConversion"/>
  </si>
  <si>
    <t>가좌3동 193-1</t>
    <phoneticPr fontId="2" type="noConversion"/>
  </si>
  <si>
    <t xml:space="preserve">인천광역시 서구 건지로334번길 26  (가좌동, 신인향아파트)  </t>
    <phoneticPr fontId="2" type="noConversion"/>
  </si>
  <si>
    <t>가정2동 산21-21</t>
    <phoneticPr fontId="2" type="noConversion"/>
  </si>
  <si>
    <t>가정3동 565</t>
    <phoneticPr fontId="2" type="noConversion"/>
  </si>
  <si>
    <t xml:space="preserve">인천광역시 서구 서달로179번길 6-13  (가정동, 대진아파트)  </t>
    <phoneticPr fontId="2" type="noConversion"/>
  </si>
  <si>
    <t>가정3동 563-1</t>
    <phoneticPr fontId="2" type="noConversion"/>
  </si>
  <si>
    <t>가정3동 562-2</t>
    <phoneticPr fontId="2" type="noConversion"/>
  </si>
  <si>
    <t>인천광역시 서구 서달로193번길 12-16  (가정동, 진흥아파트)</t>
    <phoneticPr fontId="2" type="noConversion"/>
  </si>
  <si>
    <t>가좌1동 148-3</t>
    <phoneticPr fontId="2" type="noConversion"/>
  </si>
  <si>
    <t xml:space="preserve">인천광역시 서구 건지로250번길 34  (가좌동, 신명아파트)  </t>
    <phoneticPr fontId="2" type="noConversion"/>
  </si>
  <si>
    <t>인천광역시 서구 완정로178번길 51  (마전동, 장미아파트)</t>
    <phoneticPr fontId="2" type="noConversion"/>
  </si>
  <si>
    <t>석남3동 109-55</t>
    <phoneticPr fontId="2" type="noConversion"/>
  </si>
  <si>
    <t>인천광역시 서구 서달로116번길 12  (석남동, 태화아파트)</t>
    <phoneticPr fontId="2" type="noConversion"/>
  </si>
  <si>
    <t>가좌1동 139-2</t>
    <phoneticPr fontId="2" type="noConversion"/>
  </si>
  <si>
    <t>가정2동 284-401</t>
    <phoneticPr fontId="2" type="noConversion"/>
  </si>
  <si>
    <t>인천광역시 서구 봉오대로283번길 6  (가정동, 가정뉴서울아파트)</t>
    <phoneticPr fontId="2" type="noConversion"/>
  </si>
  <si>
    <t>가좌2동 30-100</t>
    <phoneticPr fontId="2" type="noConversion"/>
  </si>
  <si>
    <t xml:space="preserve">인천광역시 서구 장고개로309번길 19  (가좌동, 진주아파트) </t>
    <phoneticPr fontId="2" type="noConversion"/>
  </si>
  <si>
    <t>가좌2동 30-102</t>
    <phoneticPr fontId="2" type="noConversion"/>
  </si>
  <si>
    <t>인천광역시 서구 장고개로 319  (가좌동, 진주아파트)</t>
    <phoneticPr fontId="2" type="noConversion"/>
  </si>
  <si>
    <t xml:space="preserve">인천광역시 서구 검단로763번길 21  (불로동, 연진아파트) </t>
    <phoneticPr fontId="2" type="noConversion"/>
  </si>
  <si>
    <t xml:space="preserve">인천광역시 서구 검단로501번길 44  (마전동, 한일아파트)  </t>
    <phoneticPr fontId="2" type="noConversion"/>
  </si>
  <si>
    <t xml:space="preserve">마전동 917-2  </t>
    <phoneticPr fontId="2" type="noConversion"/>
  </si>
  <si>
    <t>인천광역시 서구 완정로178번길 43  (마전동, 은혜아파트)</t>
    <phoneticPr fontId="2" type="noConversion"/>
  </si>
  <si>
    <t>석남3동 111-13</t>
    <phoneticPr fontId="2" type="noConversion"/>
  </si>
  <si>
    <t xml:space="preserve">인천광역시 서구 봉오대로267번길 56  (가정동, 한성아파트)  </t>
    <phoneticPr fontId="2" type="noConversion"/>
  </si>
  <si>
    <t>가정2동 341-14</t>
    <phoneticPr fontId="2" type="noConversion"/>
  </si>
  <si>
    <t>인천광역시 서구 봉오대로318번길 23  (가정동, 하나아파트)</t>
    <phoneticPr fontId="2" type="noConversion"/>
  </si>
  <si>
    <t xml:space="preserve">마전동 667    </t>
    <phoneticPr fontId="2" type="noConversion"/>
  </si>
  <si>
    <t>가정3동 567-1</t>
    <phoneticPr fontId="2" type="noConversion"/>
  </si>
  <si>
    <t>인천광역시 서구 검단로 419  (왕길동, 원흥아파트)</t>
    <phoneticPr fontId="2" type="noConversion"/>
  </si>
  <si>
    <t>가정2동 341-15</t>
    <phoneticPr fontId="2" type="noConversion"/>
  </si>
  <si>
    <t>인천광역시 서구 봉오대로318번길 21  (가정동, 하나아파트)</t>
    <phoneticPr fontId="2" type="noConversion"/>
  </si>
  <si>
    <t>연희동 682-12</t>
    <phoneticPr fontId="2" type="noConversion"/>
  </si>
  <si>
    <t>인천광역시 서구 서곶로369번길 18  (연희동, 한국아파트)</t>
    <phoneticPr fontId="2" type="noConversion"/>
  </si>
  <si>
    <t>심곡동 302</t>
    <phoneticPr fontId="2" type="noConversion"/>
  </si>
  <si>
    <t>석남3동 485</t>
    <phoneticPr fontId="2" type="noConversion"/>
  </si>
  <si>
    <t xml:space="preserve">인천광역시 서구 서달로137번길 13  (석남동, 신광아파트)  </t>
    <phoneticPr fontId="2" type="noConversion"/>
  </si>
  <si>
    <t>가좌3동 217</t>
    <phoneticPr fontId="2" type="noConversion"/>
  </si>
  <si>
    <t xml:space="preserve">인천광역시 서구 원적로47번길 35  (가좌동, 신현대아파트) </t>
    <phoneticPr fontId="2" type="noConversion"/>
  </si>
  <si>
    <t>심곡동 287</t>
    <phoneticPr fontId="2" type="noConversion"/>
  </si>
  <si>
    <t>인천광역시 서구 심곡로132번길 17  (심곡동, 동남아파트)</t>
    <phoneticPr fontId="2" type="noConversion"/>
  </si>
  <si>
    <t>심곡동 252-6</t>
    <phoneticPr fontId="2" type="noConversion"/>
  </si>
  <si>
    <t>인천광역시 서구 심곡로49번길 7  (심곡동)</t>
    <phoneticPr fontId="2" type="noConversion"/>
  </si>
  <si>
    <t>인천광역시 서구 검단로777번길 5  (불로동, 백두아파트)</t>
    <phoneticPr fontId="2" type="noConversion"/>
  </si>
  <si>
    <t>불로동 324-9</t>
    <phoneticPr fontId="2" type="noConversion"/>
  </si>
  <si>
    <t>석남3동 486-1</t>
    <phoneticPr fontId="2" type="noConversion"/>
  </si>
  <si>
    <t>인천광역시 서구 서달로123번길 12-4  (석남동, 신동아아파트)</t>
    <phoneticPr fontId="2" type="noConversion"/>
  </si>
  <si>
    <t>심곡동 282</t>
    <phoneticPr fontId="2" type="noConversion"/>
  </si>
  <si>
    <t xml:space="preserve">인천광역시 서구 탁옥로 89  (심곡동, 서부스포렉스. 삼용아파트)  </t>
    <phoneticPr fontId="2" type="noConversion"/>
  </si>
  <si>
    <t>가좌3동 214</t>
    <phoneticPr fontId="2" type="noConversion"/>
  </si>
  <si>
    <t>인천광역시 서구 원적로47번길 6  (가좌동)</t>
    <phoneticPr fontId="2" type="noConversion"/>
  </si>
  <si>
    <t>연희동 690</t>
    <phoneticPr fontId="2" type="noConversion"/>
  </si>
  <si>
    <t xml:space="preserve">인천광역시 서구 대평로 10  (연희동, 태영아파트) </t>
    <phoneticPr fontId="2" type="noConversion"/>
  </si>
  <si>
    <t>석남1동 206</t>
    <phoneticPr fontId="2" type="noConversion"/>
  </si>
  <si>
    <t>인천광역시 서구 율도로16번길 28  (석남동, 신광아파트)</t>
    <phoneticPr fontId="2" type="noConversion"/>
  </si>
  <si>
    <t>심곡동 336-1</t>
    <phoneticPr fontId="2" type="noConversion"/>
  </si>
  <si>
    <t>심곡동 330-1</t>
    <phoneticPr fontId="2" type="noConversion"/>
  </si>
  <si>
    <t>연희동 682-1</t>
    <phoneticPr fontId="2" type="noConversion"/>
  </si>
  <si>
    <t>심곡동 259-4</t>
    <phoneticPr fontId="2" type="noConversion"/>
  </si>
  <si>
    <t>인천광역시 서구 승학로 198  (심곡동, 극동늘푸른아파트)</t>
    <phoneticPr fontId="2" type="noConversion"/>
  </si>
  <si>
    <t>연희동 728-1</t>
    <phoneticPr fontId="2" type="noConversion"/>
  </si>
  <si>
    <t xml:space="preserve">인천광역시 서구 연희로42번길 15  (연희동, 청아아파트) </t>
    <phoneticPr fontId="2" type="noConversion"/>
  </si>
  <si>
    <t>연희동 682-14</t>
    <phoneticPr fontId="2" type="noConversion"/>
  </si>
  <si>
    <t>인천광역시 서구 서곶로369번길 6  (연희동, 한국아파트)</t>
    <phoneticPr fontId="2" type="noConversion"/>
  </si>
  <si>
    <t>인천광역시 서구 고산로 19  (원당동, 대한항공아파트)</t>
    <phoneticPr fontId="2" type="noConversion"/>
  </si>
  <si>
    <t xml:space="preserve">인천광역시 서구 검단로 836  (불로동, 월드아파트) </t>
    <phoneticPr fontId="2" type="noConversion"/>
  </si>
  <si>
    <t>불로동 308</t>
    <phoneticPr fontId="2" type="noConversion"/>
  </si>
  <si>
    <t>공촌동 318-1</t>
    <phoneticPr fontId="2" type="noConversion"/>
  </si>
  <si>
    <t>인천광역시 서구 심곡로 170  (공촌동, 광명아파트)</t>
    <phoneticPr fontId="2" type="noConversion"/>
  </si>
  <si>
    <t>인천광역시 서구 경명대로694번길 10  (공촌동, 경남아파트)</t>
    <phoneticPr fontId="2" type="noConversion"/>
  </si>
  <si>
    <t>가좌3동 122-2</t>
    <phoneticPr fontId="2" type="noConversion"/>
  </si>
  <si>
    <t>불로동 312-2</t>
    <phoneticPr fontId="2" type="noConversion"/>
  </si>
  <si>
    <t>당하동 820-1</t>
    <phoneticPr fontId="2" type="noConversion"/>
  </si>
  <si>
    <t>인천광역시 서구 독정로25번길 26-6  (당하동, 태평아파트)</t>
    <phoneticPr fontId="2" type="noConversion"/>
  </si>
  <si>
    <t>불로동 372</t>
    <phoneticPr fontId="2" type="noConversion"/>
  </si>
  <si>
    <t>마전동 922-2</t>
    <phoneticPr fontId="2" type="noConversion"/>
  </si>
  <si>
    <t>인천광역시 서구 검단로487번안길 11-14  (마전동, 동남아파트)</t>
    <phoneticPr fontId="2" type="noConversion"/>
  </si>
  <si>
    <t>불로동 179</t>
    <phoneticPr fontId="2" type="noConversion"/>
  </si>
  <si>
    <t xml:space="preserve">인천광역시 서구 완정로64번길 7  (마전동, 영남탑스빌아파트) </t>
    <phoneticPr fontId="2" type="noConversion"/>
  </si>
  <si>
    <t xml:space="preserve">인천광역시 서구 신석로121번길 23  (석남동, 삼산아파트) </t>
    <phoneticPr fontId="2" type="noConversion"/>
  </si>
  <si>
    <t xml:space="preserve">인천광역시 서구 검단로 505  (마전동)  </t>
    <phoneticPr fontId="2" type="noConversion"/>
  </si>
  <si>
    <t>검암동629-1,2</t>
    <phoneticPr fontId="2" type="noConversion"/>
  </si>
  <si>
    <t>인천광역시 서구 승학로 447  (검암동, 신명스카이뷰1차아파트)</t>
    <phoneticPr fontId="2" type="noConversion"/>
  </si>
  <si>
    <t>검암동 628</t>
    <phoneticPr fontId="2" type="noConversion"/>
  </si>
  <si>
    <t>인천광역시 서구 승학로 457  (검암동, 삼보해피하임)</t>
    <phoneticPr fontId="2" type="noConversion"/>
  </si>
  <si>
    <t>검암동512-1</t>
    <phoneticPr fontId="2" type="noConversion"/>
  </si>
  <si>
    <t>인천광역시 서구 검암로20번길 52  (검암동, 삼보해피하임)</t>
    <phoneticPr fontId="2" type="noConversion"/>
  </si>
  <si>
    <t>검암동 595-3</t>
    <phoneticPr fontId="2" type="noConversion"/>
  </si>
  <si>
    <t>인천광역시 서구 승학로495번길 7  (검암동, 서해그랑블)</t>
    <phoneticPr fontId="2" type="noConversion"/>
  </si>
  <si>
    <t>검암동 511</t>
    <phoneticPr fontId="2" type="noConversion"/>
  </si>
  <si>
    <t>왕길동 633-1</t>
    <phoneticPr fontId="2" type="noConversion"/>
  </si>
  <si>
    <t xml:space="preserve">인천광역시 서구 승학로471번길 7  (검암동, 검암3차신명스카이뷰)  </t>
    <phoneticPr fontId="2" type="noConversion"/>
  </si>
  <si>
    <t xml:space="preserve">인천광역시 서구 검암로 53  (검암동, 풍림아이원2차)  </t>
    <phoneticPr fontId="2" type="noConversion"/>
  </si>
  <si>
    <t xml:space="preserve">인천광역시 서구 완정로65번안길 17  (마전동, 검단금호어울림 아파트) </t>
    <phoneticPr fontId="2" type="noConversion"/>
  </si>
  <si>
    <t xml:space="preserve">인천광역시 서구 검암로10번길 39  (검암동, 풍림3차아파트)  </t>
    <phoneticPr fontId="2" type="noConversion"/>
  </si>
  <si>
    <t>인천광역시 서구 검암로10번길 36  (검암동, 검암4차신명스카이뷰골드)</t>
    <phoneticPr fontId="2" type="noConversion"/>
  </si>
  <si>
    <t>왕길동 649-1</t>
    <phoneticPr fontId="2" type="noConversion"/>
  </si>
  <si>
    <t xml:space="preserve">인천광역시 서구 원당대로685번길 30  (마전동, 당하2차 풍림아이원아파트) </t>
    <phoneticPr fontId="2" type="noConversion"/>
  </si>
  <si>
    <t>마전지구 49블럭4롯트</t>
    <phoneticPr fontId="2" type="noConversion"/>
  </si>
  <si>
    <t>왕길동 634-1</t>
    <phoneticPr fontId="2" type="noConversion"/>
  </si>
  <si>
    <t>가좌동 407</t>
    <phoneticPr fontId="2" type="noConversion"/>
  </si>
  <si>
    <t>인천광역시 서구 고산로 13  (원당동, 원당금호2차어울림아파트)</t>
    <phoneticPr fontId="2" type="noConversion"/>
  </si>
  <si>
    <t>인천광역시 서구 청마로 124  (당하동, 당하KCC스위첸)</t>
    <phoneticPr fontId="2" type="noConversion"/>
  </si>
  <si>
    <t>인천광역시 서구 신석로111번길 22  (석남동, 한화수풀림아파트)</t>
    <phoneticPr fontId="2" type="noConversion"/>
  </si>
  <si>
    <t>인천광역시 서구 청마로 135  (당하동, 대주파크빌아파트)</t>
    <phoneticPr fontId="2" type="noConversion"/>
  </si>
  <si>
    <t>인천광역시 서구 신석로111번길 30  (석남동, 남양아파트)</t>
    <phoneticPr fontId="2" type="noConversion"/>
  </si>
  <si>
    <t>인천광역시 서구 신석로111번길 29  (석남동, 남양아파트)</t>
    <phoneticPr fontId="2" type="noConversion"/>
  </si>
  <si>
    <t xml:space="preserve">인천광역시 서구 봉수대로1440번길 19  (왕길동, 인천검단동남디아망아파트) </t>
    <phoneticPr fontId="2" type="noConversion"/>
  </si>
  <si>
    <t>인천광역시 서구 도요지로189번길 104  (검암동)</t>
    <phoneticPr fontId="2" type="noConversion"/>
  </si>
  <si>
    <t>인천광역시 서구 신석로 71  (석남동, 월드메르디앙아파트)</t>
    <phoneticPr fontId="2" type="noConversion"/>
  </si>
  <si>
    <t>인천광역시 서구 건지로284번길 44  (가좌동, 한화미리움아파트)</t>
    <phoneticPr fontId="2" type="noConversion"/>
  </si>
  <si>
    <t>인천광역시 서구 염곡로 198  (석남동, 우림필유)</t>
    <phoneticPr fontId="2" type="noConversion"/>
  </si>
  <si>
    <t>검단2지구 22블럭 1로트 외10필지(마전동 998-1)</t>
    <phoneticPr fontId="2" type="noConversion"/>
  </si>
  <si>
    <t xml:space="preserve">인천광역시 서구 검단로 653  (대곡동, 삼라마이다스)  </t>
    <phoneticPr fontId="2" type="noConversion"/>
  </si>
  <si>
    <t xml:space="preserve">인천광역시 서구 검단로 446  (왕길동, 검단e 편한세상 아파트) </t>
    <phoneticPr fontId="2" type="noConversion"/>
  </si>
  <si>
    <t xml:space="preserve">인천광역시 서구 가정로98번길 25-10  (가좌동, 지구미가로아파트) </t>
    <phoneticPr fontId="2" type="noConversion"/>
  </si>
  <si>
    <t>연희동 701-1</t>
    <phoneticPr fontId="2" type="noConversion"/>
  </si>
  <si>
    <t>인천광역시 서구 간촌로 40  (연희동, 연희해드림아파트)</t>
    <phoneticPr fontId="2" type="noConversion"/>
  </si>
  <si>
    <t>가정1동 523-2, 3</t>
    <phoneticPr fontId="2" type="noConversion"/>
  </si>
  <si>
    <t xml:space="preserve">인천광역시 서구 가정로336번길 24  (가정동, 예뜰채아파트)  </t>
    <phoneticPr fontId="2" type="noConversion"/>
  </si>
  <si>
    <t>인천광역시 서구 검단로501번안길 5  (마전동, 이지 미래지향 아파트)</t>
    <phoneticPr fontId="2" type="noConversion"/>
  </si>
  <si>
    <t xml:space="preserve">인천광역시 서구 검단로 841  (불로동, 불로동 한일타운아파트)  </t>
    <phoneticPr fontId="2" type="noConversion"/>
  </si>
  <si>
    <t xml:space="preserve">인천광역시 서구 열우물로282번길 16-6  (가좌동, 가좌라일실크빌) </t>
    <phoneticPr fontId="2" type="noConversion"/>
  </si>
  <si>
    <t xml:space="preserve">인천광역시 서구 염곡로 236  (석남동, 석남금호어울림) </t>
    <phoneticPr fontId="2" type="noConversion"/>
  </si>
  <si>
    <t xml:space="preserve">인천광역시 서구 검단로511번길 24  (마전동, 이지2차 미래지향아파트 1단지) </t>
    <phoneticPr fontId="2" type="noConversion"/>
  </si>
  <si>
    <t xml:space="preserve">인천광역시 서구 검단로529번길 9  (마전동, 이지2차 미래지향아파트 2단지)  </t>
    <phoneticPr fontId="2" type="noConversion"/>
  </si>
  <si>
    <t xml:space="preserve">인천광역시 서구 청라루비로 106  (경서동, 청라 하우스토리)  </t>
    <phoneticPr fontId="2" type="noConversion"/>
  </si>
  <si>
    <t>청라지구 연희동 811-1</t>
    <phoneticPr fontId="2" type="noConversion"/>
  </si>
  <si>
    <t xml:space="preserve">인천광역시 서구 청라에메랄드로 30  (연희동, 청라자이)  </t>
    <phoneticPr fontId="2" type="noConversion"/>
  </si>
  <si>
    <t xml:space="preserve">인천광역시 서구 청라라임로 131  (연희동, 중흥에스클래스)  </t>
    <phoneticPr fontId="2" type="noConversion"/>
  </si>
  <si>
    <t xml:space="preserve">인천광역시 서구 청라라임로 109  (연희동, 호반베르디움) </t>
    <phoneticPr fontId="2" type="noConversion"/>
  </si>
  <si>
    <t>인천광역시 서구 청라라임로 86  (연희동, 광명메이루즈)</t>
    <phoneticPr fontId="2" type="noConversion"/>
  </si>
  <si>
    <t xml:space="preserve">인천광역시 서구 청라에메랄드로 134  (연희동, 호반베르디움 앤 영무예다음)  </t>
    <phoneticPr fontId="2" type="noConversion"/>
  </si>
  <si>
    <t xml:space="preserve">인천광역시 서구 청라루비로 68  (경서동, 인천청라 한일베라체) </t>
    <phoneticPr fontId="2" type="noConversion"/>
  </si>
  <si>
    <t xml:space="preserve">인천광역시 서구 청라커낼로 232  (경서동, 청라엘에이치)  </t>
    <phoneticPr fontId="2" type="noConversion"/>
  </si>
  <si>
    <t>인천광역시 서구 청라한울로 17  (경서동, 청라 한라비발디)</t>
    <phoneticPr fontId="2" type="noConversion"/>
  </si>
  <si>
    <t>인천광역시 서구 청라에메랄드로76번길 14  (연희동, 호반베르디움)</t>
    <phoneticPr fontId="2" type="noConversion"/>
  </si>
  <si>
    <t>인천광역시 서구 솔빛로 55  (경서동, 청라반도유보라)</t>
    <phoneticPr fontId="2" type="noConversion"/>
  </si>
  <si>
    <t xml:space="preserve">인천광역시 서구 한내로 39  (경서동, 청라우미린)  </t>
    <phoneticPr fontId="2" type="noConversion"/>
  </si>
  <si>
    <t xml:space="preserve">인천광역시 서구 중봉대로586번길 22  (연희동, 청라 풍림 엑슬루타워) </t>
    <phoneticPr fontId="2" type="noConversion"/>
  </si>
  <si>
    <t xml:space="preserve">인천광역시 서구 비지니스로 41  (경서동, 청라한양수자인)  </t>
    <phoneticPr fontId="2" type="noConversion"/>
  </si>
  <si>
    <t xml:space="preserve">인천광역시 서구 솔빛로 93  (경서동, 청라 SK뷰)  </t>
    <phoneticPr fontId="2" type="noConversion"/>
  </si>
  <si>
    <t xml:space="preserve">인천광역시 서구 청마로 92  (당하동, 검단 힐스테이트 4차) </t>
    <phoneticPr fontId="2" type="noConversion"/>
  </si>
  <si>
    <t xml:space="preserve">인천광역시 서구 사파이어로 158  (경서동, 청라골드클래스) </t>
    <phoneticPr fontId="2" type="noConversion"/>
  </si>
  <si>
    <t xml:space="preserve">인천광역시 서구 청라커낼로 297  (경서동, 청라상록힐스테이트) </t>
    <phoneticPr fontId="2" type="noConversion"/>
  </si>
  <si>
    <t xml:space="preserve">인천광역시 서구 크리스탈로 148  (경서동, 청라 한화꿈에그린)  </t>
    <phoneticPr fontId="2" type="noConversion"/>
  </si>
  <si>
    <t xml:space="preserve">인천광역시 서구 청라한울로 95  (경서동, 청라제일풍경채)  </t>
    <phoneticPr fontId="2" type="noConversion"/>
  </si>
  <si>
    <t>인천광역시 서구 청라커낼로 163  (경서동)</t>
    <phoneticPr fontId="2" type="noConversion"/>
  </si>
  <si>
    <t xml:space="preserve">인천광역시 서구 비지니스로 10  (경서동, 청라반도유보라2.0) </t>
    <phoneticPr fontId="2" type="noConversion"/>
  </si>
  <si>
    <t>인천광역시 서구 비지니스로28번길 13  (경서동, 청라동문굿모닝힐)</t>
    <phoneticPr fontId="2" type="noConversion"/>
  </si>
  <si>
    <t xml:space="preserve">인천광역시 서구 청마로34번길 6  (당하동, 인천 검단 힐스테이트 5차) </t>
    <phoneticPr fontId="2" type="noConversion"/>
  </si>
  <si>
    <t xml:space="preserve">인천광역시 서구 크리스탈로102번길 25  (경서동, 청라푸르지오아파트)  </t>
    <phoneticPr fontId="2" type="noConversion"/>
  </si>
  <si>
    <t xml:space="preserve">인천광역시 서구 청라라임로 85  (연희동, 청라린스트라우스)  </t>
    <phoneticPr fontId="2" type="noConversion"/>
  </si>
  <si>
    <t xml:space="preserve">인천광역시 서구 건지로318번길 26  (가좌동, 세우아파트) </t>
    <phoneticPr fontId="2" type="noConversion"/>
  </si>
  <si>
    <t xml:space="preserve">인천광역시 서구 장고개로309번길 24  (가좌동, 진주아파트)  </t>
    <phoneticPr fontId="2" type="noConversion"/>
  </si>
  <si>
    <t xml:space="preserve">인천광역시 서구 서달로123번길 9  (석남동, 효정아파트)  </t>
    <phoneticPr fontId="2" type="noConversion"/>
  </si>
  <si>
    <t xml:space="preserve">인천광역시 서구 서달로149번길 12-7  (석남동, 낙원아파트)  </t>
    <phoneticPr fontId="2" type="noConversion"/>
  </si>
  <si>
    <t>마전지구 43블럭2,3롯트</t>
    <phoneticPr fontId="2" type="noConversion"/>
  </si>
  <si>
    <t xml:space="preserve">인천광역시 서구 가현로 71  (마전동, 마전대원레스피아2차아파트) </t>
    <phoneticPr fontId="2" type="noConversion"/>
  </si>
  <si>
    <t xml:space="preserve">인천광역시 서구 봉수대로1440번길 29  (왕길동, 신명스카이뷰아파트) </t>
    <phoneticPr fontId="2" type="noConversion"/>
  </si>
  <si>
    <t xml:space="preserve">인천광역시 서구 봉수대로1440번길 11  (왕길동)  </t>
    <phoneticPr fontId="2" type="noConversion"/>
  </si>
  <si>
    <t xml:space="preserve">인천광역시 서구 원당대로839번길 34  (원당동, 엘지원당자이아파트)  </t>
    <phoneticPr fontId="2" type="noConversion"/>
  </si>
  <si>
    <t xml:space="preserve">인천광역시 서구 봉오재3로 14  (가정동, 가정엘에이치3단지) </t>
    <phoneticPr fontId="2" type="noConversion"/>
  </si>
  <si>
    <t>인천광역시 서구 서곶로 818  (당하동)</t>
    <phoneticPr fontId="2" type="noConversion"/>
  </si>
  <si>
    <t xml:space="preserve">인천광역시 서구 검단로540번길 59  (마전동, 검단2차아이파크)  </t>
    <phoneticPr fontId="2" type="noConversion"/>
  </si>
  <si>
    <t xml:space="preserve">인천광역시 서구 검단로 867  (불로동, 신명스카이뷰아파트)  </t>
    <phoneticPr fontId="2" type="noConversion"/>
  </si>
  <si>
    <t>불로금호어울림아파트</t>
    <phoneticPr fontId="2" type="noConversion"/>
  </si>
  <si>
    <t xml:space="preserve">인천광역시 서구 경서로 99  (경서동, 우정 에쉐르 아파트)  </t>
    <phoneticPr fontId="2" type="noConversion"/>
  </si>
  <si>
    <t xml:space="preserve">인천광역시 서구 고산후로 398  (불로동, 불로e편한세상아파트)  </t>
    <phoneticPr fontId="2" type="noConversion"/>
  </si>
  <si>
    <t xml:space="preserve">인천광역시 서구 경서로31번길 47  (경서동, 가이아샹베르2차아파트) </t>
    <phoneticPr fontId="2" type="noConversion"/>
  </si>
  <si>
    <t xml:space="preserve">인천광역시 서구 완정로64번길 23  (마전동, 검단2차 풍림아이원아파트)  </t>
    <phoneticPr fontId="2" type="noConversion"/>
  </si>
  <si>
    <t>인천광역시 서구 도요지로 15  (경서동, 태평샹베르아파트)</t>
    <phoneticPr fontId="2" type="noConversion"/>
  </si>
  <si>
    <t xml:space="preserve">인천광역시 서구 마전로99번길 8  (마전동, 대주파크빌아파트)  </t>
    <phoneticPr fontId="2" type="noConversion"/>
  </si>
  <si>
    <t>마전하나아파트</t>
    <phoneticPr fontId="2" type="noConversion"/>
  </si>
  <si>
    <t xml:space="preserve">인천광역시 서구 검단로 622  (마전동, 하나아파트) </t>
    <phoneticPr fontId="2" type="noConversion"/>
  </si>
  <si>
    <t>동부아파트</t>
    <phoneticPr fontId="2" type="noConversion"/>
  </si>
  <si>
    <t xml:space="preserve">인천광역시 서구 서달로 91-3  (석남동, 롯데우람아파트) </t>
    <phoneticPr fontId="2" type="noConversion"/>
  </si>
  <si>
    <t xml:space="preserve">인천광역시 서구 길주로75번길 23  (석남동, 동우아파트) </t>
    <phoneticPr fontId="2" type="noConversion"/>
  </si>
  <si>
    <t xml:space="preserve">인천광역시 서구 봉오대로253번길 50  (가정동, 성광아파트) </t>
    <phoneticPr fontId="2" type="noConversion"/>
  </si>
  <si>
    <t xml:space="preserve">인천광역시 서구 서달로149번길 12-7  (석남동, 낙원아파트)  </t>
    <phoneticPr fontId="2" type="noConversion"/>
  </si>
  <si>
    <t xml:space="preserve">인천광역시 서구 봉오대로318번길 18  (가정동, 하나아파트)  </t>
    <phoneticPr fontId="2" type="noConversion"/>
  </si>
  <si>
    <t>인천광역시 서구 봉오대로318번길 6  (가정동, 가정대우아파트</t>
    <phoneticPr fontId="2" type="noConversion"/>
  </si>
  <si>
    <t>인천광역시 서구 완정로178번길 31  (마전동, 목화아파트)</t>
    <phoneticPr fontId="2" type="noConversion"/>
  </si>
  <si>
    <t>인천광역시 서구 서달로193번길 4  (가정동, 대진아파트)</t>
    <phoneticPr fontId="2" type="noConversion"/>
  </si>
  <si>
    <t xml:space="preserve">인천광역시 서구 검단로487번길 40  (마전동, 서해아파트) </t>
    <phoneticPr fontId="2" type="noConversion"/>
  </si>
  <si>
    <t xml:space="preserve">인천광역시 서구 탁옥로74번길 3  (심곡동, 한국아파트) </t>
    <phoneticPr fontId="2" type="noConversion"/>
  </si>
  <si>
    <t xml:space="preserve">인천광역시 서구 심곡로 11  (심곡동, 광명아파트)  </t>
    <phoneticPr fontId="2" type="noConversion"/>
  </si>
  <si>
    <t xml:space="preserve">인천광역시 서구 용두산로13번길 12  (심곡동, 삼성아파트)  </t>
    <phoneticPr fontId="2" type="noConversion"/>
  </si>
  <si>
    <t xml:space="preserve">인천광역시 서구 신석로 35  (석남동, 대명아파트)  </t>
    <phoneticPr fontId="2" type="noConversion"/>
  </si>
  <si>
    <t xml:space="preserve">인천광역시 서구 완정로34번길 47  (마전동, 현대아파트)  </t>
    <phoneticPr fontId="2" type="noConversion"/>
  </si>
  <si>
    <t>인천광역시 서구 원적로95번길 5  (가좌동, 현대아파트)</t>
    <phoneticPr fontId="2" type="noConversion"/>
  </si>
  <si>
    <t xml:space="preserve">인천광역시 서구 검단로 834  (불로동, 퀸스타운신명아파트)  </t>
    <phoneticPr fontId="2" type="noConversion"/>
  </si>
  <si>
    <t>인천광역시 서구 검단로 786  (불로동, 퀸스타운길훈아파트)</t>
    <phoneticPr fontId="2" type="noConversion"/>
  </si>
  <si>
    <t>인천광역시 서구 검단로 788  (불로동, 퀸스타운동성아파트)</t>
    <phoneticPr fontId="2" type="noConversion"/>
  </si>
  <si>
    <t xml:space="preserve">인천광역시 서구 가현로 168  (마전동, 영진아파트)  </t>
    <phoneticPr fontId="2" type="noConversion"/>
  </si>
  <si>
    <t xml:space="preserve">인천광역시 서구 완정로 242  (금곡동, 금곡동남아파트) </t>
    <phoneticPr fontId="2" type="noConversion"/>
  </si>
  <si>
    <t xml:space="preserve">인천광역시 서구 검단로 851  (불로동, 동부아파트)  </t>
    <phoneticPr fontId="2" type="noConversion"/>
  </si>
  <si>
    <t xml:space="preserve">인천광역시 서구 고산후로78번길 9  (당하동, 인천 원당금호어울림아파트) </t>
    <phoneticPr fontId="2" type="noConversion"/>
  </si>
  <si>
    <t xml:space="preserve">인천광역시 서구 고산로40번길 12  (원당동, 원당e편한세상) </t>
    <phoneticPr fontId="2" type="noConversion"/>
  </si>
  <si>
    <t>인천광역시 서구 봉수대로1440번길 10  (왕길동, 검단풍림아이원)</t>
    <phoneticPr fontId="2" type="noConversion"/>
  </si>
  <si>
    <t xml:space="preserve">인천광역시 서구 원당대로685번길 23  (마전동, 당하3차 풍림아이원아파트)  </t>
    <phoneticPr fontId="2" type="noConversion"/>
  </si>
  <si>
    <t xml:space="preserve">인천광역시 서구 원당대로820번길 3  (당하동, 동문굿모닝힐아파트) </t>
    <phoneticPr fontId="2" type="noConversion"/>
  </si>
  <si>
    <t>인천광역시 서구 원당대로840번길 22  (당하동, 신안실크벨리아파트)</t>
    <phoneticPr fontId="2" type="noConversion"/>
  </si>
  <si>
    <t xml:space="preserve">인천광역시 서구 완정로34번길 29  (마전동, 검단우림필유아파트) </t>
    <phoneticPr fontId="2" type="noConversion"/>
  </si>
  <si>
    <t xml:space="preserve">인천광역시 서구 마전로5번길 13  (마전동, 마전4차 풍림아이원아파트)  </t>
    <phoneticPr fontId="2" type="noConversion"/>
  </si>
  <si>
    <t xml:space="preserve">인천광역시 서구 검단로768번길 19  (불로동, 불로동금호어울림아파트)  </t>
    <phoneticPr fontId="2" type="noConversion"/>
  </si>
  <si>
    <t>인천광역시 서구 건지로 402  (가좌동, 가좌한신휴플러스)</t>
    <phoneticPr fontId="2" type="noConversion"/>
  </si>
  <si>
    <t>인천광역시 서구 검단로744번3길 7  (불로동, 삼보해피하임Ⅰ아파트)</t>
    <phoneticPr fontId="2" type="noConversion"/>
  </si>
  <si>
    <t>인천광역시 서구 검단로744번3길 8  (불로동, 삼보해피하임Ⅱ아파트)</t>
    <phoneticPr fontId="2" type="noConversion"/>
  </si>
  <si>
    <t xml:space="preserve">인천광역시 서구 염곡로220번길 4  (석남동, 석남금호어울림) </t>
    <phoneticPr fontId="2" type="noConversion"/>
  </si>
  <si>
    <t>인천광역시 서구 봉화로 60-17  (오류동, 검단힐스테이트3차1단지)</t>
    <phoneticPr fontId="2" type="noConversion"/>
  </si>
  <si>
    <t>인천광역시 서구 버들로 46  (오류동, 검단힐스테이트3차2단지)</t>
    <phoneticPr fontId="2" type="noConversion"/>
  </si>
  <si>
    <t xml:space="preserve">인천광역시 서구 봉화로 18  (왕길동, 드림파크어울림1단지)  </t>
    <phoneticPr fontId="2" type="noConversion"/>
  </si>
  <si>
    <t>인천광역시 서구 오동로 40  (왕길동, 드림파크어울림2단지)</t>
    <phoneticPr fontId="2" type="noConversion"/>
  </si>
  <si>
    <t>인천광역시 서구 버들로 27  (왕길동, 검단자이1단지)</t>
    <phoneticPr fontId="2" type="noConversion"/>
  </si>
  <si>
    <t xml:space="preserve">인천광역시 서구 오동로 32  (왕길동, 검단자이2단지)  </t>
    <phoneticPr fontId="2" type="noConversion"/>
  </si>
  <si>
    <t xml:space="preserve">인천광역시 서구 한내로 7  (경서동, 청라 힐스테이트)  </t>
    <phoneticPr fontId="2" type="noConversion"/>
  </si>
  <si>
    <t>가좌3동 260</t>
    <phoneticPr fontId="2" type="noConversion"/>
  </si>
  <si>
    <t>신현동 151-1</t>
    <phoneticPr fontId="2" type="noConversion"/>
  </si>
  <si>
    <t>금곡동 726-8</t>
    <phoneticPr fontId="2" type="noConversion"/>
  </si>
  <si>
    <t>청라지구 A24(연희동 802-1번지)</t>
    <phoneticPr fontId="2" type="noConversion"/>
  </si>
  <si>
    <t>청라지구A22블럭(연희동 796-10번지)</t>
    <phoneticPr fontId="2" type="noConversion"/>
  </si>
  <si>
    <t>청라지구A16블록(연희동 796-13)</t>
    <phoneticPr fontId="2" type="noConversion"/>
  </si>
  <si>
    <t>석남동 560-18</t>
    <phoneticPr fontId="2" type="noConversion"/>
  </si>
  <si>
    <t>검단2지구 23블럭 6로트 외13필지(마전동 997-3)</t>
    <phoneticPr fontId="2" type="noConversion"/>
  </si>
  <si>
    <t>인천광역시 서구 장고개로337번길 32 (가좌동, 진주아파트)</t>
  </si>
  <si>
    <t>인천광역시 서구 길주로142번길 41 (석남동, 경인아파트)</t>
  </si>
  <si>
    <t>인천광역시 서구 신진말로28번길 21 (가좌동, 하나아파트)</t>
  </si>
  <si>
    <t>인천광역시 서구 원적로57번길 22 (가좌동, 진흥아파트)</t>
  </si>
  <si>
    <t>인천광역시 서구 새오개로 53 (신현동, 효성아파트)</t>
  </si>
  <si>
    <t>인천광역시 서구 단봉로 12 (왕길동, 유승아파트)</t>
  </si>
  <si>
    <t>인천광역시 서구 청마로 160 (당하동, 당하1차 풍림아이원아파트)</t>
  </si>
  <si>
    <t>인천광역시 서구 여우재로75번길 3 (가좌동, 유영아파트)</t>
  </si>
  <si>
    <t>인천광역시 서구 청마로 170 (당하동, 당하푸르지오아파트)</t>
  </si>
  <si>
    <t>인천광역시 서구 염곡로 172 (석남동, 경남아너스빌아파트)</t>
  </si>
  <si>
    <t>인천광역시 서구 완정로92번길 11 (마전동, 검단힐스테이트)</t>
  </si>
  <si>
    <t>인천광역시 서구 서달로 33 (석남동)</t>
  </si>
  <si>
    <t>인천광역시 서구 청라에메랄드로 113 (연희동, 중흥에스클래스)</t>
  </si>
  <si>
    <t>인천광역시 서구 청라에메랄드로 65 (연희동, 서해그랑블)</t>
  </si>
  <si>
    <t>인천광역시 서구 청라라임로 17 (연희동, 청라 힐데스하임)</t>
  </si>
  <si>
    <t>인천광역시 서구 청라커낼로 249 (경서동, 동양엔파트)</t>
  </si>
  <si>
    <t>인천광역시 서구 청라커낼로 252 (경서동, 청라롯데캐슬)</t>
  </si>
  <si>
    <t>인천광역시 서구 크리스탈로74번길 26 (경서동, 청라더샵레이크파크)</t>
  </si>
  <si>
    <t xml:space="preserve">인천광역시 서구 완정로34번길 20  (마전동, 동아아파트)  </t>
    <phoneticPr fontId="2" type="noConversion"/>
  </si>
  <si>
    <t>심곡동 285</t>
    <phoneticPr fontId="2" type="noConversion"/>
  </si>
  <si>
    <t>마전동 587(마전동 1003-1)</t>
    <phoneticPr fontId="2" type="noConversion"/>
  </si>
  <si>
    <t>8~20</t>
    <phoneticPr fontId="2" type="noConversion"/>
  </si>
  <si>
    <t>인천광역시 서구 가현로 7 (마전동, 마전1차 풍림아이원아파트)</t>
    <phoneticPr fontId="2" type="noConversion"/>
  </si>
  <si>
    <t>인천광역시 서구 가석로 324  (가정동, 한국아파트)</t>
    <phoneticPr fontId="2" type="noConversion"/>
  </si>
  <si>
    <t>인천광역시 서구 검암로20번길 47  (검암동)</t>
    <phoneticPr fontId="2" type="noConversion"/>
  </si>
  <si>
    <t xml:space="preserve">인천광역시 서구 승학로 334  (연희동, 중앙아파트) </t>
    <phoneticPr fontId="2" type="noConversion"/>
  </si>
  <si>
    <t>인천광역시 서구 가정로125번길 4  (가좌동, 신명아파트)</t>
    <phoneticPr fontId="2" type="noConversion"/>
  </si>
  <si>
    <t xml:space="preserve">인천광역시 서구 원적로124번길 33  (가좌동, 범양아파트)  </t>
    <phoneticPr fontId="2" type="noConversion"/>
  </si>
  <si>
    <t xml:space="preserve">인천광역시 서구 가정로 387  (신현동, 신현이편한세상하늘채)  </t>
    <phoneticPr fontId="2" type="noConversion"/>
  </si>
  <si>
    <r>
      <t xml:space="preserve">인천광역시 서구 </t>
    </r>
    <r>
      <rPr>
        <sz val="11"/>
        <color indexed="63"/>
        <rFont val="돋움"/>
        <family val="3"/>
        <charset val="129"/>
      </rPr>
      <t>신진말로28번길 25 (가좌동, 상아아파트)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</si>
  <si>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건지로318번길 55 (가좌동, 동남아파트)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</si>
  <si>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원적로124번길 21 (가좌동, 현대아파트)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</si>
  <si>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새오개로 19 (석남동, 석남동남아파트)</t>
    </r>
  </si>
  <si>
    <r>
      <t xml:space="preserve">인천광역시 서구 </t>
    </r>
    <r>
      <rPr>
        <b/>
        <sz val="11"/>
        <color indexed="63"/>
        <rFont val="돋움"/>
        <family val="3"/>
        <charset val="129"/>
      </rPr>
      <t>심곡로</t>
    </r>
    <r>
      <rPr>
        <sz val="11"/>
        <color indexed="63"/>
        <rFont val="돋움"/>
        <family val="3"/>
        <charset val="129"/>
      </rPr>
      <t xml:space="preserve"> 135 (</t>
    </r>
    <r>
      <rPr>
        <b/>
        <sz val="11"/>
        <color indexed="63"/>
        <rFont val="돋움"/>
        <family val="3"/>
        <charset val="129"/>
      </rPr>
      <t>심곡동</t>
    </r>
    <r>
      <rPr>
        <sz val="11"/>
        <color indexed="63"/>
        <rFont val="돋움"/>
        <family val="3"/>
        <charset val="129"/>
      </rPr>
      <t>, 대동아파트)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</si>
  <si>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대평로56번길 32 (연희동, 우성아파트)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</si>
  <si>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검암로10번길 54 (검암동, 검암2차신명스카이뷰)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</si>
  <si>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완정로92번길 41 (마전동, 인천검단힐스테이트2차)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</si>
  <si>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봉화로 78 (오류동, 검단오류 풍림아이원)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</si>
  <si>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청라에메랄드로 112 (연희동, 청라 웰카운티 19단지)</t>
    </r>
  </si>
  <si>
    <r>
      <t xml:space="preserve">인천광역시 서구 </t>
    </r>
    <r>
      <rPr>
        <sz val="11"/>
        <color indexed="63"/>
        <rFont val="돋움"/>
        <family val="3"/>
        <charset val="129"/>
      </rPr>
      <t>솔빛로 13 (경서동, 청라동양엔파트)</t>
    </r>
  </si>
  <si>
    <t xml:space="preserve"> 석남1동 208-1</t>
    <phoneticPr fontId="2" type="noConversion"/>
  </si>
  <si>
    <t>564-7007</t>
    <phoneticPr fontId="2" type="noConversion"/>
  </si>
  <si>
    <t>인천광역시 서구 완정로92번길 28 (마전동, 검단아이파크아파트)</t>
  </si>
  <si>
    <t xml:space="preserve">인천광역시 서구 원당대로840번길 21  (당하동)  </t>
    <phoneticPr fontId="2" type="noConversion"/>
  </si>
  <si>
    <t>569-1501</t>
    <phoneticPr fontId="2" type="noConversion"/>
  </si>
  <si>
    <t>인천광역시 서구 가현로 41 (마전동, 대원레스피아1차아파트)</t>
  </si>
  <si>
    <t xml:space="preserve">인천광역시 서구 서달로130번길 25-1  (석남동, 동진아파트) </t>
    <phoneticPr fontId="2" type="noConversion"/>
  </si>
  <si>
    <t>신영아파트</t>
    <phoneticPr fontId="2" type="noConversion"/>
  </si>
  <si>
    <t>인천광역시 서구 검단로502번길 21-5 (마전동, 유호아파트)</t>
    <phoneticPr fontId="2" type="noConversion"/>
  </si>
  <si>
    <t>인천광역시 서구 길주로63번길 20  (석남동, 경인양행사원아파트)
우편물발송주소 : 인천광역시 서구 석남동 223-52 경인양행</t>
    <phoneticPr fontId="2" type="noConversion"/>
  </si>
  <si>
    <t>검단1차 피오레아파트</t>
    <phoneticPr fontId="2" type="noConversion"/>
  </si>
  <si>
    <t xml:space="preserve">인천광역시 서구 완정로65번안길 10  (마전동, 검단1차 피오레아파트)  </t>
    <phoneticPr fontId="2" type="noConversion"/>
  </si>
  <si>
    <t>엘에이치웨스턴블루힐</t>
    <phoneticPr fontId="2" type="noConversion"/>
  </si>
  <si>
    <t>인천광역시 서구 봉오재2로 37 (가정동)</t>
    <phoneticPr fontId="2" type="noConversion"/>
  </si>
  <si>
    <t>가정동 가정택지개발지구 2블럭</t>
    <phoneticPr fontId="2" type="noConversion"/>
  </si>
  <si>
    <t>2015.08.18</t>
    <phoneticPr fontId="2" type="noConversion"/>
  </si>
  <si>
    <r>
      <t>인천광역시</t>
    </r>
    <r>
      <rPr>
        <sz val="11"/>
        <color indexed="63"/>
        <rFont val="돋움"/>
        <family val="3"/>
        <charset val="129"/>
      </rPr>
      <t xml:space="preserve"> </t>
    </r>
    <r>
      <rPr>
        <b/>
        <sz val="11"/>
        <color indexed="63"/>
        <rFont val="돋움"/>
        <family val="3"/>
        <charset val="129"/>
      </rPr>
      <t>서구</t>
    </r>
    <r>
      <rPr>
        <sz val="11"/>
        <color indexed="63"/>
        <rFont val="돋움"/>
        <family val="3"/>
        <charset val="129"/>
      </rPr>
      <t xml:space="preserve"> </t>
    </r>
    <r>
      <rPr>
        <b/>
        <sz val="11"/>
        <color indexed="63"/>
        <rFont val="돋움"/>
        <family val="3"/>
        <charset val="129"/>
      </rPr>
      <t>완정로216번길</t>
    </r>
    <r>
      <rPr>
        <sz val="11"/>
        <color indexed="63"/>
        <rFont val="돋움"/>
        <family val="3"/>
        <charset val="129"/>
      </rPr>
      <t xml:space="preserve"> 5 (금곡동, 금곡하나타운)</t>
    </r>
    <phoneticPr fontId="2" type="noConversion"/>
  </si>
  <si>
    <r>
      <t xml:space="preserve">인천광역시 서구 </t>
    </r>
    <r>
      <rPr>
        <b/>
        <u/>
        <sz val="11"/>
        <rFont val="돋움"/>
        <family val="3"/>
        <charset val="129"/>
      </rPr>
      <t>가현로</t>
    </r>
    <r>
      <rPr>
        <sz val="11"/>
        <rFont val="돋움"/>
        <family val="3"/>
        <charset val="129"/>
      </rPr>
      <t xml:space="preserve"> 55 (마전동, </t>
    </r>
    <r>
      <rPr>
        <b/>
        <sz val="11"/>
        <rFont val="돋움"/>
        <family val="3"/>
        <charset val="129"/>
      </rPr>
      <t>마전2차풍림</t>
    </r>
    <r>
      <rPr>
        <sz val="11"/>
        <rFont val="돋움"/>
        <family val="3"/>
        <charset val="129"/>
      </rPr>
      <t>아이원아파트)</t>
    </r>
    <phoneticPr fontId="2" type="noConversion"/>
  </si>
  <si>
    <r>
      <t xml:space="preserve">인천광역시 서구 </t>
    </r>
    <r>
      <rPr>
        <b/>
        <sz val="11"/>
        <color indexed="63"/>
        <rFont val="돋움"/>
        <family val="3"/>
        <charset val="129"/>
      </rPr>
      <t>가현로42번길</t>
    </r>
    <r>
      <rPr>
        <sz val="11"/>
        <color indexed="63"/>
        <rFont val="돋움"/>
        <family val="3"/>
        <charset val="129"/>
      </rPr>
      <t xml:space="preserve"> 49 (</t>
    </r>
    <r>
      <rPr>
        <b/>
        <sz val="11"/>
        <color indexed="63"/>
        <rFont val="돋움"/>
        <family val="3"/>
        <charset val="129"/>
      </rPr>
      <t>마전동</t>
    </r>
    <r>
      <rPr>
        <sz val="11"/>
        <color indexed="63"/>
        <rFont val="돋움"/>
        <family val="3"/>
        <charset val="129"/>
      </rPr>
      <t>, 마전3차 풍림아이원아파트)</t>
    </r>
    <phoneticPr fontId="2" type="noConversion"/>
  </si>
  <si>
    <r>
      <t xml:space="preserve">인천광역시 서구 </t>
    </r>
    <r>
      <rPr>
        <sz val="11"/>
        <color indexed="63"/>
        <rFont val="돋움"/>
        <family val="3"/>
        <charset val="129"/>
      </rPr>
      <t>청라에메랄드로 156 (연희동, 청라지구17단지웰카운티)</t>
    </r>
    <phoneticPr fontId="2" type="noConversion"/>
  </si>
  <si>
    <r>
      <t xml:space="preserve">인천광역시 서구 </t>
    </r>
    <r>
      <rPr>
        <b/>
        <sz val="11"/>
        <color indexed="63"/>
        <rFont val="돋움"/>
        <family val="3"/>
        <charset val="129"/>
      </rPr>
      <t>청마로51번안길</t>
    </r>
    <r>
      <rPr>
        <sz val="11"/>
        <color indexed="63"/>
        <rFont val="돋움"/>
        <family val="3"/>
        <charset val="129"/>
      </rPr>
      <t xml:space="preserve"> 11 (</t>
    </r>
    <r>
      <rPr>
        <b/>
        <sz val="11"/>
        <color indexed="63"/>
        <rFont val="돋움"/>
        <family val="3"/>
        <charset val="129"/>
      </rPr>
      <t>당하동</t>
    </r>
    <r>
      <rPr>
        <sz val="11"/>
        <color indexed="63"/>
        <rFont val="돋움"/>
        <family val="3"/>
        <charset val="129"/>
      </rPr>
      <t>, 인천 검단힐스테이트 6차)</t>
    </r>
    <phoneticPr fontId="2" type="noConversion"/>
  </si>
  <si>
    <t>검단2지구 24블록20롯트 30롯트(마전동 999-18)</t>
    <phoneticPr fontId="2" type="noConversion"/>
  </si>
  <si>
    <t>서구 관내 공동주택(아파트) 현황</t>
    <phoneticPr fontId="2" type="noConversion"/>
  </si>
  <si>
    <t>가좌1동 158-12</t>
  </si>
  <si>
    <t>석남1동 502-6</t>
  </si>
  <si>
    <t>석남2동 544-1</t>
  </si>
  <si>
    <t>석남1동 516-3</t>
  </si>
  <si>
    <t>가좌3동 215</t>
  </si>
  <si>
    <t>가좌3동 272-1</t>
  </si>
  <si>
    <t>석남1동 503</t>
  </si>
  <si>
    <t>가좌1동 158-3</t>
  </si>
  <si>
    <t>석남1동 501</t>
  </si>
  <si>
    <t xml:space="preserve">가좌3동 210-6 </t>
  </si>
  <si>
    <t>가좌3동 121-14</t>
  </si>
  <si>
    <t>석남1동 521-4</t>
  </si>
  <si>
    <t>석남1동 466-1</t>
  </si>
  <si>
    <t xml:space="preserve">가좌동 143-62 </t>
  </si>
  <si>
    <t>석남3동 552-18</t>
    <phoneticPr fontId="2" type="noConversion"/>
  </si>
  <si>
    <t>가좌3동 192-66</t>
    <phoneticPr fontId="2" type="noConversion"/>
  </si>
  <si>
    <t>-</t>
    <phoneticPr fontId="2" type="noConversion"/>
  </si>
  <si>
    <t>571-8490</t>
    <phoneticPr fontId="2" type="noConversion"/>
  </si>
  <si>
    <t>562-6959</t>
    <phoneticPr fontId="2" type="noConversion"/>
  </si>
  <si>
    <t>578-1512</t>
    <phoneticPr fontId="2" type="noConversion"/>
  </si>
  <si>
    <t>573-5337</t>
    <phoneticPr fontId="2" type="noConversion"/>
  </si>
  <si>
    <t>571-7801</t>
    <phoneticPr fontId="2" type="noConversion"/>
  </si>
  <si>
    <t>579-3373</t>
    <phoneticPr fontId="2" type="noConversion"/>
  </si>
  <si>
    <t>563-9791</t>
    <phoneticPr fontId="2" type="noConversion"/>
  </si>
  <si>
    <t>579-1676</t>
    <phoneticPr fontId="2" type="noConversion"/>
  </si>
  <si>
    <t>563-5467</t>
    <phoneticPr fontId="2" type="noConversion"/>
  </si>
  <si>
    <t>565-0744</t>
    <phoneticPr fontId="2" type="noConversion"/>
  </si>
  <si>
    <t>576-4688</t>
    <phoneticPr fontId="2" type="noConversion"/>
  </si>
  <si>
    <t>574-4311</t>
    <phoneticPr fontId="2" type="noConversion"/>
  </si>
  <si>
    <t>577-4465</t>
    <phoneticPr fontId="2" type="noConversion"/>
  </si>
  <si>
    <t>577-4548</t>
    <phoneticPr fontId="2" type="noConversion"/>
  </si>
  <si>
    <t>577-7386</t>
    <phoneticPr fontId="2" type="noConversion"/>
  </si>
  <si>
    <t>569-5661~3</t>
    <phoneticPr fontId="2" type="noConversion"/>
  </si>
  <si>
    <t>인천광역시 서구 가현로33 (마전동, 마전금호어울림 아파트)</t>
  </si>
  <si>
    <t>-</t>
    <phoneticPr fontId="2" type="noConversion"/>
  </si>
  <si>
    <t>-</t>
    <phoneticPr fontId="2" type="noConversion"/>
  </si>
  <si>
    <t>2016.03.17</t>
    <phoneticPr fontId="2" type="noConversion"/>
  </si>
  <si>
    <t>청라지구 LA1블럭(경서동 981-2)</t>
    <phoneticPr fontId="2" type="noConversion"/>
  </si>
  <si>
    <t>청라지구 LA2블럭(경서동 981-13)</t>
    <phoneticPr fontId="2" type="noConversion"/>
  </si>
  <si>
    <t>인천광역시 서구 보석로 31</t>
    <phoneticPr fontId="2" type="noConversion"/>
  </si>
  <si>
    <t>청라파크자이더테라스 1단지</t>
    <phoneticPr fontId="2" type="noConversion"/>
  </si>
  <si>
    <t>청라파크자이더테라스 2단지</t>
    <phoneticPr fontId="2" type="noConversion"/>
  </si>
  <si>
    <t>인천광역시 서구 보석로 32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</si>
</sst>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8" formatCode="#,##0_);[Red]\(#,##0\)"/>
    <numFmt numFmtId="180" formatCode="0_);[Red]\(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6"/>
      <name val="휴먼둥근헤드라인"/>
      <family val="1"/>
      <charset val="129"/>
    </font>
    <font>
      <sz val="7"/>
      <name val="돋움"/>
      <family val="3"/>
      <charset val="129"/>
    </font>
    <font>
      <sz val="11"/>
      <color indexed="63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u/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color rgb="FF333333"/>
      <name val="돋움"/>
      <family val="3"/>
      <charset val="129"/>
    </font>
    <font>
      <b/>
      <sz val="11"/>
      <color rgb="FF333333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8" fontId="0" fillId="0" borderId="1" xfId="0" applyNumberFormat="1" applyBorder="1" applyAlignment="1">
      <alignment vertical="center"/>
    </xf>
    <xf numFmtId="178" fontId="3" fillId="3" borderId="1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right" vertical="center"/>
    </xf>
    <xf numFmtId="0" fontId="0" fillId="5" borderId="1" xfId="0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78" fontId="0" fillId="0" borderId="0" xfId="0" applyNumberForma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80" fontId="0" fillId="0" borderId="1" xfId="0" applyNumberFormat="1" applyBorder="1" applyAlignment="1">
      <alignment horizontal="right" vertical="center"/>
    </xf>
    <xf numFmtId="180" fontId="0" fillId="0" borderId="1" xfId="0" applyNumberFormat="1" applyFill="1" applyBorder="1" applyAlignment="1">
      <alignment horizontal="right" vertical="center"/>
    </xf>
    <xf numFmtId="176" fontId="0" fillId="6" borderId="1" xfId="0" applyNumberFormat="1" applyFill="1" applyBorder="1" applyAlignment="1">
      <alignment horizontal="right" vertical="center"/>
    </xf>
    <xf numFmtId="176" fontId="0" fillId="0" borderId="0" xfId="0" applyNumberFormat="1"/>
    <xf numFmtId="176" fontId="0" fillId="0" borderId="3" xfId="0" applyNumberFormat="1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0" fontId="0" fillId="0" borderId="0" xfId="0" applyBorder="1"/>
    <xf numFmtId="0" fontId="0" fillId="9" borderId="0" xfId="0" applyFill="1"/>
    <xf numFmtId="0" fontId="0" fillId="10" borderId="0" xfId="0" applyFill="1"/>
    <xf numFmtId="176" fontId="0" fillId="0" borderId="4" xfId="0" applyNumberFormat="1" applyFill="1" applyBorder="1" applyAlignment="1">
      <alignment horizontal="right" vertical="center"/>
    </xf>
    <xf numFmtId="176" fontId="0" fillId="9" borderId="1" xfId="0" applyNumberFormat="1" applyFill="1" applyBorder="1" applyAlignment="1">
      <alignment horizontal="right" vertical="center"/>
    </xf>
    <xf numFmtId="0" fontId="0" fillId="9" borderId="0" xfId="0" applyFill="1" applyBorder="1"/>
    <xf numFmtId="176" fontId="0" fillId="9" borderId="0" xfId="0" applyNumberFormat="1" applyFill="1" applyBorder="1" applyAlignment="1">
      <alignment horizontal="right" vertical="center"/>
    </xf>
    <xf numFmtId="0" fontId="0" fillId="0" borderId="0" xfId="0" applyFill="1" applyBorder="1"/>
    <xf numFmtId="0" fontId="2" fillId="0" borderId="0" xfId="0" applyNumberFormat="1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6" fontId="0" fillId="0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0" xfId="1" applyFont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11" borderId="1" xfId="0" applyNumberFormat="1" applyFont="1" applyFill="1" applyBorder="1" applyAlignment="1">
      <alignment horizontal="center" vertical="center" wrapText="1"/>
    </xf>
    <xf numFmtId="0" fontId="14" fillId="11" borderId="1" xfId="0" applyNumberFormat="1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3" fillId="8" borderId="8" xfId="0" applyNumberFormat="1" applyFont="1" applyFill="1" applyBorder="1" applyAlignment="1">
      <alignment horizontal="center" vertical="center" wrapText="1"/>
    </xf>
    <xf numFmtId="0" fontId="3" fillId="8" borderId="9" xfId="0" applyNumberFormat="1" applyFont="1" applyFill="1" applyBorder="1" applyAlignment="1">
      <alignment horizontal="center" vertical="center" wrapText="1"/>
    </xf>
    <xf numFmtId="0" fontId="3" fillId="8" borderId="8" xfId="0" applyNumberFormat="1" applyFont="1" applyFill="1" applyBorder="1" applyAlignment="1">
      <alignment horizontal="center" vertical="center"/>
    </xf>
    <xf numFmtId="0" fontId="3" fillId="8" borderId="9" xfId="0" applyNumberFormat="1" applyFont="1" applyFill="1" applyBorder="1" applyAlignment="1">
      <alignment horizontal="center" vertical="center"/>
    </xf>
    <xf numFmtId="0" fontId="3" fillId="8" borderId="8" xfId="0" applyNumberFormat="1" applyFont="1" applyFill="1" applyBorder="1" applyAlignment="1">
      <alignment horizontal="center" vertical="center" wrapText="1" shrinkToFit="1"/>
    </xf>
    <xf numFmtId="0" fontId="0" fillId="0" borderId="9" xfId="0" applyNumberFormat="1" applyBorder="1" applyAlignment="1">
      <alignment horizontal="center" vertical="center" shrinkToFit="1"/>
    </xf>
    <xf numFmtId="0" fontId="3" fillId="8" borderId="8" xfId="0" applyFont="1" applyFill="1" applyBorder="1" applyAlignment="1">
      <alignment horizontal="center" vertical="center" wrapText="1" shrinkToFit="1"/>
    </xf>
    <xf numFmtId="0" fontId="3" fillId="8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동수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아파트명" connectionId="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주소" connectionId="8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층수" connectionId="9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동수" connectionId="1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세대수" connectionId="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사용승인일" connectionId="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세대수" connectionId="5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세대수" connectionId="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3" Type="http://schemas.openxmlformats.org/officeDocument/2006/relationships/queryTable" Target="../queryTables/queryTable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J264"/>
  <sheetViews>
    <sheetView tabSelected="1" zoomScale="85" zoomScaleNormal="85" zoomScaleSheetLayoutView="90" workbookViewId="0">
      <selection activeCell="I11" sqref="I11"/>
    </sheetView>
  </sheetViews>
  <sheetFormatPr defaultRowHeight="13.5"/>
  <cols>
    <col min="1" max="1" width="4.77734375" style="29" customWidth="1"/>
    <col min="2" max="2" width="31.33203125" style="3" customWidth="1"/>
    <col min="3" max="3" width="30" style="3" customWidth="1"/>
    <col min="4" max="4" width="65.33203125" style="58" bestFit="1" customWidth="1"/>
    <col min="5" max="5" width="8.109375" style="3" customWidth="1"/>
    <col min="6" max="7" width="6.5546875" style="3" customWidth="1"/>
    <col min="8" max="8" width="11.33203125" style="4" customWidth="1"/>
    <col min="9" max="9" width="11.33203125" style="3" bestFit="1" customWidth="1"/>
    <col min="10" max="10" width="45.88671875" style="55" customWidth="1"/>
    <col min="11" max="16384" width="8.88671875" style="2"/>
  </cols>
  <sheetData>
    <row r="1" spans="1:10" ht="36" customHeight="1">
      <c r="A1" s="70" t="s">
        <v>1363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ht="19.5" customHeight="1">
      <c r="A2" s="68" t="s">
        <v>296</v>
      </c>
      <c r="B2" s="68" t="s">
        <v>281</v>
      </c>
      <c r="C2" s="68" t="s">
        <v>276</v>
      </c>
      <c r="D2" s="69" t="s">
        <v>977</v>
      </c>
      <c r="E2" s="68" t="s">
        <v>277</v>
      </c>
      <c r="F2" s="68" t="s">
        <v>278</v>
      </c>
      <c r="G2" s="73" t="s">
        <v>155</v>
      </c>
      <c r="H2" s="72" t="s">
        <v>279</v>
      </c>
      <c r="I2" s="68" t="s">
        <v>429</v>
      </c>
      <c r="J2" s="71" t="s">
        <v>916</v>
      </c>
    </row>
    <row r="3" spans="1:10" ht="19.5" customHeight="1">
      <c r="A3" s="68"/>
      <c r="B3" s="68"/>
      <c r="C3" s="68"/>
      <c r="D3" s="69"/>
      <c r="E3" s="68"/>
      <c r="F3" s="68"/>
      <c r="G3" s="68"/>
      <c r="H3" s="72"/>
      <c r="I3" s="68"/>
      <c r="J3" s="71"/>
    </row>
    <row r="4" spans="1:10" ht="24.95" customHeight="1">
      <c r="A4" s="56">
        <v>1</v>
      </c>
      <c r="B4" s="56" t="s">
        <v>195</v>
      </c>
      <c r="C4" s="56" t="s">
        <v>1364</v>
      </c>
      <c r="D4" s="56" t="s">
        <v>991</v>
      </c>
      <c r="E4" s="56">
        <v>5</v>
      </c>
      <c r="F4" s="56">
        <v>3</v>
      </c>
      <c r="G4" s="56">
        <v>2</v>
      </c>
      <c r="H4" s="62">
        <v>120</v>
      </c>
      <c r="I4" s="56" t="s">
        <v>489</v>
      </c>
      <c r="J4" s="63" t="s">
        <v>583</v>
      </c>
    </row>
    <row r="5" spans="1:10" ht="24.95" customHeight="1">
      <c r="A5" s="56">
        <v>2</v>
      </c>
      <c r="B5" s="56" t="s">
        <v>371</v>
      </c>
      <c r="C5" s="56" t="s">
        <v>992</v>
      </c>
      <c r="D5" s="59" t="s">
        <v>1301</v>
      </c>
      <c r="E5" s="56">
        <v>14</v>
      </c>
      <c r="F5" s="56">
        <v>11</v>
      </c>
      <c r="G5" s="56">
        <v>10</v>
      </c>
      <c r="H5" s="62">
        <v>686</v>
      </c>
      <c r="I5" s="56" t="s">
        <v>372</v>
      </c>
      <c r="J5" s="63" t="s">
        <v>373</v>
      </c>
    </row>
    <row r="6" spans="1:10" ht="24.95" customHeight="1">
      <c r="A6" s="56">
        <v>3</v>
      </c>
      <c r="B6" s="56" t="s">
        <v>181</v>
      </c>
      <c r="C6" s="56" t="s">
        <v>1365</v>
      </c>
      <c r="D6" s="56" t="s">
        <v>993</v>
      </c>
      <c r="E6" s="56">
        <v>5</v>
      </c>
      <c r="F6" s="56">
        <v>1</v>
      </c>
      <c r="G6" s="56">
        <v>1</v>
      </c>
      <c r="H6" s="62">
        <v>30</v>
      </c>
      <c r="I6" s="56" t="s">
        <v>490</v>
      </c>
      <c r="J6" s="63" t="s">
        <v>583</v>
      </c>
    </row>
    <row r="7" spans="1:10" ht="24.95" customHeight="1">
      <c r="A7" s="56">
        <v>4</v>
      </c>
      <c r="B7" s="56" t="s">
        <v>190</v>
      </c>
      <c r="C7" s="56" t="s">
        <v>1366</v>
      </c>
      <c r="D7" s="56" t="s">
        <v>994</v>
      </c>
      <c r="E7" s="56">
        <v>5</v>
      </c>
      <c r="F7" s="56">
        <v>1</v>
      </c>
      <c r="G7" s="56">
        <v>1</v>
      </c>
      <c r="H7" s="62">
        <v>30</v>
      </c>
      <c r="I7" s="56" t="s">
        <v>490</v>
      </c>
      <c r="J7" s="63" t="s">
        <v>583</v>
      </c>
    </row>
    <row r="8" spans="1:10" ht="24.95" customHeight="1">
      <c r="A8" s="56">
        <v>5</v>
      </c>
      <c r="B8" s="56" t="s">
        <v>182</v>
      </c>
      <c r="C8" s="56" t="s">
        <v>995</v>
      </c>
      <c r="D8" s="56" t="s">
        <v>996</v>
      </c>
      <c r="E8" s="56">
        <v>5</v>
      </c>
      <c r="F8" s="56">
        <v>2</v>
      </c>
      <c r="G8" s="56">
        <v>2</v>
      </c>
      <c r="H8" s="62">
        <v>90</v>
      </c>
      <c r="I8" s="56" t="s">
        <v>491</v>
      </c>
      <c r="J8" s="63" t="s">
        <v>335</v>
      </c>
    </row>
    <row r="9" spans="1:10" ht="24.95" customHeight="1">
      <c r="A9" s="56">
        <v>6</v>
      </c>
      <c r="B9" s="56" t="s">
        <v>208</v>
      </c>
      <c r="C9" s="56" t="s">
        <v>997</v>
      </c>
      <c r="D9" s="56" t="s">
        <v>998</v>
      </c>
      <c r="E9" s="56">
        <v>5</v>
      </c>
      <c r="F9" s="56">
        <v>4</v>
      </c>
      <c r="G9" s="56">
        <v>4</v>
      </c>
      <c r="H9" s="62">
        <v>160</v>
      </c>
      <c r="I9" s="56" t="s">
        <v>450</v>
      </c>
      <c r="J9" s="63" t="s">
        <v>405</v>
      </c>
    </row>
    <row r="10" spans="1:10" ht="24.95" customHeight="1">
      <c r="A10" s="56">
        <v>7</v>
      </c>
      <c r="B10" s="56" t="s">
        <v>173</v>
      </c>
      <c r="C10" s="56" t="s">
        <v>999</v>
      </c>
      <c r="D10" s="56" t="s">
        <v>1000</v>
      </c>
      <c r="E10" s="56">
        <v>5</v>
      </c>
      <c r="F10" s="56">
        <v>3</v>
      </c>
      <c r="G10" s="56">
        <v>3</v>
      </c>
      <c r="H10" s="62">
        <v>60</v>
      </c>
      <c r="I10" s="56" t="s">
        <v>451</v>
      </c>
      <c r="J10" s="63" t="s">
        <v>391</v>
      </c>
    </row>
    <row r="11" spans="1:10" ht="24.95" customHeight="1">
      <c r="A11" s="56">
        <v>8</v>
      </c>
      <c r="B11" s="56" t="s">
        <v>183</v>
      </c>
      <c r="C11" s="56" t="s">
        <v>1367</v>
      </c>
      <c r="D11" s="56" t="s">
        <v>1001</v>
      </c>
      <c r="E11" s="56">
        <v>5</v>
      </c>
      <c r="F11" s="56">
        <v>1</v>
      </c>
      <c r="G11" s="56">
        <v>1</v>
      </c>
      <c r="H11" s="62">
        <v>30</v>
      </c>
      <c r="I11" s="56" t="s">
        <v>492</v>
      </c>
      <c r="J11" s="63" t="s">
        <v>387</v>
      </c>
    </row>
    <row r="12" spans="1:10" ht="24.95" customHeight="1">
      <c r="A12" s="56">
        <v>9</v>
      </c>
      <c r="B12" s="56" t="s">
        <v>209</v>
      </c>
      <c r="C12" s="56" t="s">
        <v>1002</v>
      </c>
      <c r="D12" s="56" t="s">
        <v>1003</v>
      </c>
      <c r="E12" s="56">
        <v>6</v>
      </c>
      <c r="F12" s="56">
        <v>2</v>
      </c>
      <c r="G12" s="56">
        <v>2</v>
      </c>
      <c r="H12" s="62">
        <v>96</v>
      </c>
      <c r="I12" s="56" t="s">
        <v>493</v>
      </c>
      <c r="J12" s="63" t="s">
        <v>1</v>
      </c>
    </row>
    <row r="13" spans="1:10" ht="24.95" customHeight="1">
      <c r="A13" s="56">
        <v>10</v>
      </c>
      <c r="B13" s="56" t="s">
        <v>210</v>
      </c>
      <c r="C13" s="56" t="s">
        <v>883</v>
      </c>
      <c r="D13" s="56" t="s">
        <v>1229</v>
      </c>
      <c r="E13" s="56">
        <v>5</v>
      </c>
      <c r="F13" s="56">
        <v>5</v>
      </c>
      <c r="G13" s="56">
        <v>5</v>
      </c>
      <c r="H13" s="62">
        <v>180</v>
      </c>
      <c r="I13" s="56" t="s">
        <v>494</v>
      </c>
      <c r="J13" s="63" t="s">
        <v>406</v>
      </c>
    </row>
    <row r="14" spans="1:10" ht="24.95" customHeight="1">
      <c r="A14" s="56">
        <v>11</v>
      </c>
      <c r="B14" s="56" t="s">
        <v>192</v>
      </c>
      <c r="C14" s="56" t="s">
        <v>1004</v>
      </c>
      <c r="D14" s="59" t="s">
        <v>1302</v>
      </c>
      <c r="E14" s="56">
        <v>5</v>
      </c>
      <c r="F14" s="56">
        <v>5</v>
      </c>
      <c r="G14" s="56">
        <v>5</v>
      </c>
      <c r="H14" s="62">
        <v>150</v>
      </c>
      <c r="I14" s="56" t="s">
        <v>495</v>
      </c>
      <c r="J14" s="63" t="s">
        <v>102</v>
      </c>
    </row>
    <row r="15" spans="1:10" ht="24.95" customHeight="1">
      <c r="A15" s="56">
        <v>12</v>
      </c>
      <c r="B15" s="56" t="s">
        <v>171</v>
      </c>
      <c r="C15" s="56" t="s">
        <v>1005</v>
      </c>
      <c r="D15" s="56" t="s">
        <v>1006</v>
      </c>
      <c r="E15" s="56">
        <v>6</v>
      </c>
      <c r="F15" s="56">
        <v>4</v>
      </c>
      <c r="G15" s="56">
        <v>3</v>
      </c>
      <c r="H15" s="62">
        <v>180</v>
      </c>
      <c r="I15" s="56" t="s">
        <v>496</v>
      </c>
      <c r="J15" s="63" t="s">
        <v>407</v>
      </c>
    </row>
    <row r="16" spans="1:10" ht="24.95" customHeight="1">
      <c r="A16" s="56">
        <v>13</v>
      </c>
      <c r="B16" s="56" t="s">
        <v>211</v>
      </c>
      <c r="C16" s="56" t="s">
        <v>1368</v>
      </c>
      <c r="D16" s="56" t="s">
        <v>1007</v>
      </c>
      <c r="E16" s="56">
        <v>5</v>
      </c>
      <c r="F16" s="56">
        <v>1</v>
      </c>
      <c r="G16" s="56">
        <v>1</v>
      </c>
      <c r="H16" s="62">
        <v>30</v>
      </c>
      <c r="I16" s="56" t="s">
        <v>497</v>
      </c>
      <c r="J16" s="63" t="s">
        <v>408</v>
      </c>
    </row>
    <row r="17" spans="1:10" ht="24.95" customHeight="1">
      <c r="A17" s="56">
        <v>14</v>
      </c>
      <c r="B17" s="56" t="s">
        <v>212</v>
      </c>
      <c r="C17" s="56" t="s">
        <v>1369</v>
      </c>
      <c r="D17" s="56" t="s">
        <v>1008</v>
      </c>
      <c r="E17" s="56">
        <v>5</v>
      </c>
      <c r="F17" s="56">
        <v>1</v>
      </c>
      <c r="G17" s="56">
        <v>1</v>
      </c>
      <c r="H17" s="62">
        <v>40</v>
      </c>
      <c r="I17" s="56" t="s">
        <v>452</v>
      </c>
      <c r="J17" s="63" t="s">
        <v>327</v>
      </c>
    </row>
    <row r="18" spans="1:10" ht="24.95" customHeight="1">
      <c r="A18" s="56">
        <v>15</v>
      </c>
      <c r="B18" s="56" t="s">
        <v>346</v>
      </c>
      <c r="C18" s="56" t="s">
        <v>1009</v>
      </c>
      <c r="D18" s="56" t="s">
        <v>1010</v>
      </c>
      <c r="E18" s="56">
        <v>5</v>
      </c>
      <c r="F18" s="56">
        <v>32</v>
      </c>
      <c r="G18" s="56">
        <v>28</v>
      </c>
      <c r="H18" s="62">
        <v>1000</v>
      </c>
      <c r="I18" s="56" t="s">
        <v>917</v>
      </c>
      <c r="J18" s="63" t="s">
        <v>347</v>
      </c>
    </row>
    <row r="19" spans="1:10" ht="24.95" customHeight="1">
      <c r="A19" s="56">
        <v>16</v>
      </c>
      <c r="B19" s="56" t="s">
        <v>1348</v>
      </c>
      <c r="C19" s="56" t="s">
        <v>1011</v>
      </c>
      <c r="D19" s="56" t="s">
        <v>1012</v>
      </c>
      <c r="E19" s="56">
        <v>5</v>
      </c>
      <c r="F19" s="56">
        <v>4</v>
      </c>
      <c r="G19" s="56">
        <v>3</v>
      </c>
      <c r="H19" s="62">
        <v>155</v>
      </c>
      <c r="I19" s="56" t="s">
        <v>498</v>
      </c>
      <c r="J19" s="63" t="s">
        <v>409</v>
      </c>
    </row>
    <row r="20" spans="1:10" ht="24.95" customHeight="1">
      <c r="A20" s="56">
        <v>17</v>
      </c>
      <c r="B20" s="56" t="s">
        <v>881</v>
      </c>
      <c r="C20" s="56" t="s">
        <v>1293</v>
      </c>
      <c r="D20" s="59" t="s">
        <v>1303</v>
      </c>
      <c r="E20" s="56">
        <v>5</v>
      </c>
      <c r="F20" s="56">
        <v>2</v>
      </c>
      <c r="G20" s="56">
        <v>2</v>
      </c>
      <c r="H20" s="62">
        <v>120</v>
      </c>
      <c r="I20" s="56" t="s">
        <v>453</v>
      </c>
      <c r="J20" s="63" t="s">
        <v>407</v>
      </c>
    </row>
    <row r="21" spans="1:10" ht="24.95" customHeight="1">
      <c r="A21" s="56">
        <v>18</v>
      </c>
      <c r="B21" s="56" t="s">
        <v>191</v>
      </c>
      <c r="C21" s="56" t="s">
        <v>1013</v>
      </c>
      <c r="D21" s="56" t="s">
        <v>1014</v>
      </c>
      <c r="E21" s="56">
        <v>5</v>
      </c>
      <c r="F21" s="56">
        <v>4</v>
      </c>
      <c r="G21" s="56">
        <v>4</v>
      </c>
      <c r="H21" s="62">
        <v>110</v>
      </c>
      <c r="I21" s="56" t="s">
        <v>454</v>
      </c>
      <c r="J21" s="63" t="s">
        <v>392</v>
      </c>
    </row>
    <row r="22" spans="1:10" ht="24.95" customHeight="1">
      <c r="A22" s="56">
        <v>19</v>
      </c>
      <c r="B22" s="56" t="s">
        <v>194</v>
      </c>
      <c r="C22" s="56" t="s">
        <v>1015</v>
      </c>
      <c r="D22" s="56" t="s">
        <v>1016</v>
      </c>
      <c r="E22" s="56">
        <v>5</v>
      </c>
      <c r="F22" s="56">
        <v>2</v>
      </c>
      <c r="G22" s="56">
        <v>2</v>
      </c>
      <c r="H22" s="62">
        <v>100</v>
      </c>
      <c r="I22" s="56" t="s">
        <v>455</v>
      </c>
      <c r="J22" s="63" t="s">
        <v>414</v>
      </c>
    </row>
    <row r="23" spans="1:10" ht="24.95" customHeight="1">
      <c r="A23" s="56">
        <v>20</v>
      </c>
      <c r="B23" s="56" t="s">
        <v>184</v>
      </c>
      <c r="C23" s="56" t="s">
        <v>1370</v>
      </c>
      <c r="D23" s="56" t="s">
        <v>1017</v>
      </c>
      <c r="E23" s="56">
        <v>5</v>
      </c>
      <c r="F23" s="56">
        <v>1</v>
      </c>
      <c r="G23" s="56">
        <v>1</v>
      </c>
      <c r="H23" s="62">
        <v>35</v>
      </c>
      <c r="I23" s="56" t="s">
        <v>456</v>
      </c>
      <c r="J23" s="63" t="s">
        <v>388</v>
      </c>
    </row>
    <row r="24" spans="1:10" ht="24.95" customHeight="1">
      <c r="A24" s="56">
        <v>21</v>
      </c>
      <c r="B24" s="56" t="s">
        <v>198</v>
      </c>
      <c r="C24" s="56" t="s">
        <v>1371</v>
      </c>
      <c r="D24" s="56" t="s">
        <v>1018</v>
      </c>
      <c r="E24" s="56">
        <v>5</v>
      </c>
      <c r="F24" s="56">
        <v>3</v>
      </c>
      <c r="G24" s="56">
        <v>2</v>
      </c>
      <c r="H24" s="62">
        <v>130</v>
      </c>
      <c r="I24" s="56" t="s">
        <v>592</v>
      </c>
      <c r="J24" s="63" t="s">
        <v>583</v>
      </c>
    </row>
    <row r="25" spans="1:10" ht="24.95" customHeight="1">
      <c r="A25" s="56">
        <v>22</v>
      </c>
      <c r="B25" s="56" t="s">
        <v>199</v>
      </c>
      <c r="C25" s="56" t="s">
        <v>1019</v>
      </c>
      <c r="D25" s="56" t="s">
        <v>1020</v>
      </c>
      <c r="E25" s="56">
        <v>5</v>
      </c>
      <c r="F25" s="56">
        <v>6</v>
      </c>
      <c r="G25" s="56">
        <v>4</v>
      </c>
      <c r="H25" s="62">
        <v>193</v>
      </c>
      <c r="I25" s="56" t="s">
        <v>499</v>
      </c>
      <c r="J25" s="63" t="s">
        <v>398</v>
      </c>
    </row>
    <row r="26" spans="1:10" ht="24.95" customHeight="1">
      <c r="A26" s="56">
        <v>23</v>
      </c>
      <c r="B26" s="56" t="s">
        <v>427</v>
      </c>
      <c r="C26" s="56" t="s">
        <v>1378</v>
      </c>
      <c r="D26" s="56" t="s">
        <v>1021</v>
      </c>
      <c r="E26" s="56">
        <v>5</v>
      </c>
      <c r="F26" s="56">
        <v>1</v>
      </c>
      <c r="G26" s="56">
        <v>1</v>
      </c>
      <c r="H26" s="62">
        <v>50</v>
      </c>
      <c r="I26" s="56" t="s">
        <v>500</v>
      </c>
      <c r="J26" s="63" t="s">
        <v>394</v>
      </c>
    </row>
    <row r="27" spans="1:10" ht="24.95" customHeight="1">
      <c r="A27" s="56">
        <v>24</v>
      </c>
      <c r="B27" s="56" t="s">
        <v>428</v>
      </c>
      <c r="C27" s="56" t="s">
        <v>1022</v>
      </c>
      <c r="D27" s="56" t="s">
        <v>1023</v>
      </c>
      <c r="E27" s="56">
        <v>5</v>
      </c>
      <c r="F27" s="56">
        <v>5</v>
      </c>
      <c r="G27" s="56">
        <v>5</v>
      </c>
      <c r="H27" s="62">
        <v>195</v>
      </c>
      <c r="I27" s="56" t="s">
        <v>501</v>
      </c>
      <c r="J27" s="63" t="s">
        <v>895</v>
      </c>
    </row>
    <row r="28" spans="1:10" ht="24.95" customHeight="1">
      <c r="A28" s="56">
        <v>25</v>
      </c>
      <c r="B28" s="56" t="s">
        <v>213</v>
      </c>
      <c r="C28" s="56" t="s">
        <v>1024</v>
      </c>
      <c r="D28" s="56" t="s">
        <v>1025</v>
      </c>
      <c r="E28" s="56">
        <v>5</v>
      </c>
      <c r="F28" s="56">
        <v>2</v>
      </c>
      <c r="G28" s="56">
        <v>2</v>
      </c>
      <c r="H28" s="62">
        <v>60</v>
      </c>
      <c r="I28" s="56" t="s">
        <v>502</v>
      </c>
      <c r="J28" s="64" t="s">
        <v>1380</v>
      </c>
    </row>
    <row r="29" spans="1:10" ht="24.95" customHeight="1">
      <c r="A29" s="56">
        <v>26</v>
      </c>
      <c r="B29" s="56" t="s">
        <v>6</v>
      </c>
      <c r="C29" s="56" t="s">
        <v>7</v>
      </c>
      <c r="D29" s="59" t="s">
        <v>1330</v>
      </c>
      <c r="E29" s="56">
        <v>5</v>
      </c>
      <c r="F29" s="56">
        <v>4</v>
      </c>
      <c r="G29" s="56">
        <v>4</v>
      </c>
      <c r="H29" s="62">
        <v>150</v>
      </c>
      <c r="I29" s="56" t="s">
        <v>503</v>
      </c>
      <c r="J29" s="63" t="s">
        <v>985</v>
      </c>
    </row>
    <row r="30" spans="1:10" ht="24.95" customHeight="1">
      <c r="A30" s="56">
        <v>27</v>
      </c>
      <c r="B30" s="56" t="s">
        <v>185</v>
      </c>
      <c r="C30" s="56" t="s">
        <v>1372</v>
      </c>
      <c r="D30" s="56" t="s">
        <v>1026</v>
      </c>
      <c r="E30" s="56">
        <v>5</v>
      </c>
      <c r="F30" s="56">
        <v>2</v>
      </c>
      <c r="G30" s="56">
        <v>2</v>
      </c>
      <c r="H30" s="62">
        <v>80</v>
      </c>
      <c r="I30" s="56" t="s">
        <v>457</v>
      </c>
      <c r="J30" s="63" t="s">
        <v>366</v>
      </c>
    </row>
    <row r="31" spans="1:10" ht="24.95" customHeight="1">
      <c r="A31" s="56">
        <v>28</v>
      </c>
      <c r="B31" s="56" t="s">
        <v>193</v>
      </c>
      <c r="C31" s="56" t="s">
        <v>1027</v>
      </c>
      <c r="D31" s="56" t="s">
        <v>1252</v>
      </c>
      <c r="E31" s="56">
        <v>5</v>
      </c>
      <c r="F31" s="56">
        <v>8</v>
      </c>
      <c r="G31" s="56">
        <v>7</v>
      </c>
      <c r="H31" s="62">
        <v>315</v>
      </c>
      <c r="I31" s="56" t="s">
        <v>458</v>
      </c>
      <c r="J31" s="63" t="s">
        <v>664</v>
      </c>
    </row>
    <row r="32" spans="1:10" ht="24.95" customHeight="1">
      <c r="A32" s="56">
        <v>29</v>
      </c>
      <c r="B32" s="56" t="s">
        <v>200</v>
      </c>
      <c r="C32" s="56" t="s">
        <v>1028</v>
      </c>
      <c r="D32" s="56" t="s">
        <v>1029</v>
      </c>
      <c r="E32" s="56">
        <v>5</v>
      </c>
      <c r="F32" s="56">
        <v>3</v>
      </c>
      <c r="G32" s="56">
        <v>3</v>
      </c>
      <c r="H32" s="62">
        <v>160</v>
      </c>
      <c r="I32" s="56" t="s">
        <v>504</v>
      </c>
      <c r="J32" s="63" t="s">
        <v>894</v>
      </c>
    </row>
    <row r="33" spans="1:10" ht="24.95" customHeight="1">
      <c r="A33" s="56">
        <v>30</v>
      </c>
      <c r="B33" s="56" t="s">
        <v>196</v>
      </c>
      <c r="C33" s="56" t="s">
        <v>1030</v>
      </c>
      <c r="D33" s="56" t="s">
        <v>1031</v>
      </c>
      <c r="E33" s="56">
        <v>5</v>
      </c>
      <c r="F33" s="56">
        <v>5</v>
      </c>
      <c r="G33" s="56">
        <v>5</v>
      </c>
      <c r="H33" s="62">
        <v>235</v>
      </c>
      <c r="I33" s="56" t="s">
        <v>505</v>
      </c>
      <c r="J33" s="63" t="s">
        <v>583</v>
      </c>
    </row>
    <row r="34" spans="1:10" ht="24.95" customHeight="1">
      <c r="A34" s="56">
        <v>31</v>
      </c>
      <c r="B34" s="56" t="s">
        <v>170</v>
      </c>
      <c r="C34" s="56" t="s">
        <v>1379</v>
      </c>
      <c r="D34" s="56" t="s">
        <v>1032</v>
      </c>
      <c r="E34" s="56">
        <v>5</v>
      </c>
      <c r="F34" s="56">
        <v>1</v>
      </c>
      <c r="G34" s="56">
        <v>1</v>
      </c>
      <c r="H34" s="62">
        <v>50</v>
      </c>
      <c r="I34" s="56" t="s">
        <v>506</v>
      </c>
      <c r="J34" s="64" t="s">
        <v>1398</v>
      </c>
    </row>
    <row r="35" spans="1:10" ht="24.95" customHeight="1">
      <c r="A35" s="56">
        <v>32</v>
      </c>
      <c r="B35" s="56" t="s">
        <v>158</v>
      </c>
      <c r="C35" s="56" t="s">
        <v>231</v>
      </c>
      <c r="D35" s="59" t="s">
        <v>1331</v>
      </c>
      <c r="E35" s="56">
        <v>5</v>
      </c>
      <c r="F35" s="56">
        <v>4</v>
      </c>
      <c r="G35" s="56">
        <v>4</v>
      </c>
      <c r="H35" s="62">
        <v>160</v>
      </c>
      <c r="I35" s="56" t="s">
        <v>507</v>
      </c>
      <c r="J35" s="64" t="s">
        <v>1381</v>
      </c>
    </row>
    <row r="36" spans="1:10" ht="24.95" customHeight="1">
      <c r="A36" s="56">
        <v>33</v>
      </c>
      <c r="B36" s="56" t="s">
        <v>176</v>
      </c>
      <c r="C36" s="56" t="s">
        <v>1373</v>
      </c>
      <c r="D36" s="59" t="s">
        <v>1304</v>
      </c>
      <c r="E36" s="56">
        <v>5</v>
      </c>
      <c r="F36" s="56">
        <v>1</v>
      </c>
      <c r="G36" s="56">
        <v>1</v>
      </c>
      <c r="H36" s="62">
        <v>35</v>
      </c>
      <c r="I36" s="56" t="s">
        <v>459</v>
      </c>
      <c r="J36" s="63" t="s">
        <v>304</v>
      </c>
    </row>
    <row r="37" spans="1:10" ht="24.95" customHeight="1">
      <c r="A37" s="56">
        <v>34</v>
      </c>
      <c r="B37" s="56" t="s">
        <v>186</v>
      </c>
      <c r="C37" s="56" t="s">
        <v>1033</v>
      </c>
      <c r="D37" s="56" t="s">
        <v>1253</v>
      </c>
      <c r="E37" s="56">
        <v>5</v>
      </c>
      <c r="F37" s="56">
        <v>3</v>
      </c>
      <c r="G37" s="56">
        <v>2</v>
      </c>
      <c r="H37" s="62">
        <v>100</v>
      </c>
      <c r="I37" s="56" t="s">
        <v>460</v>
      </c>
      <c r="J37" s="63" t="s">
        <v>1399</v>
      </c>
    </row>
    <row r="38" spans="1:10" ht="24.95" customHeight="1">
      <c r="A38" s="56">
        <v>35</v>
      </c>
      <c r="B38" s="56" t="s">
        <v>166</v>
      </c>
      <c r="C38" s="56" t="s">
        <v>1034</v>
      </c>
      <c r="D38" s="56" t="s">
        <v>1035</v>
      </c>
      <c r="E38" s="56">
        <v>5</v>
      </c>
      <c r="F38" s="56">
        <v>4</v>
      </c>
      <c r="G38" s="56">
        <v>4</v>
      </c>
      <c r="H38" s="62">
        <v>130</v>
      </c>
      <c r="I38" s="56" t="s">
        <v>508</v>
      </c>
      <c r="J38" s="63" t="s">
        <v>393</v>
      </c>
    </row>
    <row r="39" spans="1:10" ht="24.95" customHeight="1">
      <c r="A39" s="56">
        <v>36</v>
      </c>
      <c r="B39" s="56" t="s">
        <v>176</v>
      </c>
      <c r="C39" s="56" t="s">
        <v>1036</v>
      </c>
      <c r="D39" s="56" t="s">
        <v>1037</v>
      </c>
      <c r="E39" s="56">
        <v>5</v>
      </c>
      <c r="F39" s="56">
        <v>6</v>
      </c>
      <c r="G39" s="56">
        <v>5</v>
      </c>
      <c r="H39" s="62">
        <v>240</v>
      </c>
      <c r="I39" s="56" t="s">
        <v>461</v>
      </c>
      <c r="J39" s="63" t="s">
        <v>410</v>
      </c>
    </row>
    <row r="40" spans="1:10" ht="24.95" customHeight="1">
      <c r="A40" s="56">
        <v>37</v>
      </c>
      <c r="B40" s="56" t="s">
        <v>167</v>
      </c>
      <c r="C40" s="56" t="s">
        <v>1038</v>
      </c>
      <c r="D40" s="56" t="s">
        <v>1254</v>
      </c>
      <c r="E40" s="56">
        <v>6</v>
      </c>
      <c r="F40" s="56">
        <v>2</v>
      </c>
      <c r="G40" s="56">
        <v>2</v>
      </c>
      <c r="H40" s="62">
        <v>114</v>
      </c>
      <c r="I40" s="56" t="s">
        <v>462</v>
      </c>
      <c r="J40" s="64" t="s">
        <v>1382</v>
      </c>
    </row>
    <row r="41" spans="1:10" ht="24.95" customHeight="1">
      <c r="A41" s="56">
        <v>38</v>
      </c>
      <c r="B41" s="56" t="s">
        <v>168</v>
      </c>
      <c r="C41" s="56" t="s">
        <v>1039</v>
      </c>
      <c r="D41" s="56" t="s">
        <v>1040</v>
      </c>
      <c r="E41" s="56">
        <v>6</v>
      </c>
      <c r="F41" s="56">
        <v>5</v>
      </c>
      <c r="G41" s="56">
        <v>5</v>
      </c>
      <c r="H41" s="62">
        <v>474</v>
      </c>
      <c r="I41" s="56" t="s">
        <v>509</v>
      </c>
      <c r="J41" s="64" t="s">
        <v>1380</v>
      </c>
    </row>
    <row r="42" spans="1:10" ht="24.95" customHeight="1">
      <c r="A42" s="56">
        <v>39</v>
      </c>
      <c r="B42" s="56" t="s">
        <v>169</v>
      </c>
      <c r="C42" s="56" t="s">
        <v>1041</v>
      </c>
      <c r="D42" s="56" t="s">
        <v>1042</v>
      </c>
      <c r="E42" s="56">
        <v>6</v>
      </c>
      <c r="F42" s="56">
        <v>3</v>
      </c>
      <c r="G42" s="56">
        <v>3</v>
      </c>
      <c r="H42" s="62">
        <v>252</v>
      </c>
      <c r="I42" s="56" t="s">
        <v>510</v>
      </c>
      <c r="J42" s="63" t="s">
        <v>583</v>
      </c>
    </row>
    <row r="43" spans="1:10" ht="24.95" customHeight="1">
      <c r="A43" s="56">
        <v>40</v>
      </c>
      <c r="B43" s="56" t="s">
        <v>203</v>
      </c>
      <c r="C43" s="56" t="s">
        <v>230</v>
      </c>
      <c r="D43" s="59" t="s">
        <v>1332</v>
      </c>
      <c r="E43" s="56">
        <v>14</v>
      </c>
      <c r="F43" s="56">
        <v>7</v>
      </c>
      <c r="G43" s="56">
        <v>6</v>
      </c>
      <c r="H43" s="62">
        <v>460</v>
      </c>
      <c r="I43" s="56" t="s">
        <v>511</v>
      </c>
      <c r="J43" s="63" t="s">
        <v>399</v>
      </c>
    </row>
    <row r="44" spans="1:10" ht="24.95" customHeight="1">
      <c r="A44" s="56">
        <v>41</v>
      </c>
      <c r="B44" s="56" t="s">
        <v>880</v>
      </c>
      <c r="C44" s="56" t="s">
        <v>1043</v>
      </c>
      <c r="D44" s="56" t="s">
        <v>1230</v>
      </c>
      <c r="E44" s="56">
        <v>14</v>
      </c>
      <c r="F44" s="56">
        <v>7</v>
      </c>
      <c r="G44" s="56">
        <v>7</v>
      </c>
      <c r="H44" s="62">
        <v>644</v>
      </c>
      <c r="I44" s="56" t="s">
        <v>463</v>
      </c>
      <c r="J44" s="63" t="s">
        <v>400</v>
      </c>
    </row>
    <row r="45" spans="1:10" ht="24.95" customHeight="1">
      <c r="A45" s="56">
        <v>42</v>
      </c>
      <c r="B45" s="56" t="s">
        <v>170</v>
      </c>
      <c r="C45" s="56" t="s">
        <v>324</v>
      </c>
      <c r="D45" s="56" t="s">
        <v>1044</v>
      </c>
      <c r="E45" s="56">
        <v>6</v>
      </c>
      <c r="F45" s="56">
        <v>2</v>
      </c>
      <c r="G45" s="56">
        <v>2</v>
      </c>
      <c r="H45" s="62">
        <v>144</v>
      </c>
      <c r="I45" s="56" t="s">
        <v>512</v>
      </c>
      <c r="J45" s="63" t="s">
        <v>325</v>
      </c>
    </row>
    <row r="46" spans="1:10" ht="24.95" customHeight="1">
      <c r="A46" s="56">
        <v>43</v>
      </c>
      <c r="B46" s="56" t="s">
        <v>173</v>
      </c>
      <c r="C46" s="56" t="s">
        <v>1374</v>
      </c>
      <c r="D46" s="56" t="s">
        <v>1045</v>
      </c>
      <c r="E46" s="56">
        <v>6</v>
      </c>
      <c r="F46" s="56">
        <v>2</v>
      </c>
      <c r="G46" s="56">
        <v>2</v>
      </c>
      <c r="H46" s="62">
        <v>132</v>
      </c>
      <c r="I46" s="56" t="s">
        <v>512</v>
      </c>
      <c r="J46" s="63" t="s">
        <v>411</v>
      </c>
    </row>
    <row r="47" spans="1:10" ht="24.95" customHeight="1">
      <c r="A47" s="56">
        <v>44</v>
      </c>
      <c r="B47" s="56" t="s">
        <v>187</v>
      </c>
      <c r="C47" s="56" t="s">
        <v>1046</v>
      </c>
      <c r="D47" s="56" t="s">
        <v>1047</v>
      </c>
      <c r="E47" s="56">
        <v>6</v>
      </c>
      <c r="F47" s="56">
        <v>2</v>
      </c>
      <c r="G47" s="56">
        <v>2</v>
      </c>
      <c r="H47" s="62">
        <v>144</v>
      </c>
      <c r="I47" s="56" t="s">
        <v>513</v>
      </c>
      <c r="J47" s="63" t="s">
        <v>925</v>
      </c>
    </row>
    <row r="48" spans="1:10" ht="24.95" customHeight="1">
      <c r="A48" s="56">
        <v>45</v>
      </c>
      <c r="B48" s="56" t="s">
        <v>165</v>
      </c>
      <c r="C48" s="56" t="s">
        <v>1048</v>
      </c>
      <c r="D48" s="56" t="s">
        <v>1049</v>
      </c>
      <c r="E48" s="56">
        <v>6</v>
      </c>
      <c r="F48" s="56">
        <v>1</v>
      </c>
      <c r="G48" s="56">
        <v>1</v>
      </c>
      <c r="H48" s="62">
        <v>144</v>
      </c>
      <c r="I48" s="56" t="s">
        <v>514</v>
      </c>
      <c r="J48" s="63" t="s">
        <v>583</v>
      </c>
    </row>
    <row r="49" spans="1:10" ht="24.95" customHeight="1">
      <c r="A49" s="56">
        <v>46</v>
      </c>
      <c r="B49" s="56" t="s">
        <v>847</v>
      </c>
      <c r="C49" s="56" t="s">
        <v>953</v>
      </c>
      <c r="D49" s="56" t="s">
        <v>1050</v>
      </c>
      <c r="E49" s="56">
        <v>6</v>
      </c>
      <c r="F49" s="56">
        <v>4</v>
      </c>
      <c r="G49" s="56">
        <v>4</v>
      </c>
      <c r="H49" s="62">
        <v>240</v>
      </c>
      <c r="I49" s="56" t="s">
        <v>515</v>
      </c>
      <c r="J49" s="63" t="s">
        <v>386</v>
      </c>
    </row>
    <row r="50" spans="1:10" ht="24.95" customHeight="1">
      <c r="A50" s="56">
        <v>47</v>
      </c>
      <c r="B50" s="56" t="s">
        <v>175</v>
      </c>
      <c r="C50" s="56" t="s">
        <v>1051</v>
      </c>
      <c r="D50" s="56" t="s">
        <v>1052</v>
      </c>
      <c r="E50" s="56">
        <v>5</v>
      </c>
      <c r="F50" s="56">
        <v>2</v>
      </c>
      <c r="G50" s="56">
        <v>2</v>
      </c>
      <c r="H50" s="62">
        <v>99</v>
      </c>
      <c r="I50" s="56" t="s">
        <v>516</v>
      </c>
      <c r="J50" s="64" t="s">
        <v>1383</v>
      </c>
    </row>
    <row r="51" spans="1:10" ht="24.95" customHeight="1">
      <c r="A51" s="56">
        <v>48</v>
      </c>
      <c r="B51" s="56" t="s">
        <v>158</v>
      </c>
      <c r="C51" s="56" t="s">
        <v>1341</v>
      </c>
      <c r="D51" s="59" t="s">
        <v>1333</v>
      </c>
      <c r="E51" s="56">
        <v>6</v>
      </c>
      <c r="F51" s="56">
        <v>4</v>
      </c>
      <c r="G51" s="56">
        <v>4</v>
      </c>
      <c r="H51" s="62">
        <v>360</v>
      </c>
      <c r="I51" s="56" t="s">
        <v>517</v>
      </c>
      <c r="J51" s="63" t="s">
        <v>389</v>
      </c>
    </row>
    <row r="52" spans="1:10" ht="39.75" customHeight="1">
      <c r="A52" s="56">
        <v>49</v>
      </c>
      <c r="B52" s="56" t="s">
        <v>188</v>
      </c>
      <c r="C52" s="56" t="s">
        <v>1375</v>
      </c>
      <c r="D52" s="57" t="s">
        <v>1350</v>
      </c>
      <c r="E52" s="56">
        <v>5</v>
      </c>
      <c r="F52" s="56">
        <v>1</v>
      </c>
      <c r="G52" s="56">
        <v>1</v>
      </c>
      <c r="H52" s="62">
        <v>35</v>
      </c>
      <c r="I52" s="56" t="s">
        <v>464</v>
      </c>
      <c r="J52" s="64" t="s">
        <v>1384</v>
      </c>
    </row>
    <row r="53" spans="1:10" ht="24.95" customHeight="1">
      <c r="A53" s="56">
        <v>50</v>
      </c>
      <c r="B53" s="56" t="s">
        <v>170</v>
      </c>
      <c r="C53" s="56" t="s">
        <v>1376</v>
      </c>
      <c r="D53" s="56" t="s">
        <v>1053</v>
      </c>
      <c r="E53" s="56">
        <v>6</v>
      </c>
      <c r="F53" s="56">
        <v>3</v>
      </c>
      <c r="G53" s="56">
        <v>3</v>
      </c>
      <c r="H53" s="62">
        <v>138</v>
      </c>
      <c r="I53" s="56" t="s">
        <v>465</v>
      </c>
      <c r="J53" s="63" t="s">
        <v>390</v>
      </c>
    </row>
    <row r="54" spans="1:10" ht="24.95" customHeight="1">
      <c r="A54" s="56">
        <v>51</v>
      </c>
      <c r="B54" s="56" t="s">
        <v>853</v>
      </c>
      <c r="C54" s="56" t="s">
        <v>955</v>
      </c>
      <c r="D54" s="56" t="s">
        <v>1231</v>
      </c>
      <c r="E54" s="56">
        <v>6</v>
      </c>
      <c r="F54" s="56">
        <v>3</v>
      </c>
      <c r="G54" s="56">
        <v>2</v>
      </c>
      <c r="H54" s="62">
        <v>192</v>
      </c>
      <c r="I54" s="56" t="s">
        <v>465</v>
      </c>
      <c r="J54" s="63" t="s">
        <v>395</v>
      </c>
    </row>
    <row r="55" spans="1:10" ht="24.95" customHeight="1">
      <c r="A55" s="56">
        <v>52</v>
      </c>
      <c r="B55" s="56" t="s">
        <v>180</v>
      </c>
      <c r="C55" s="56" t="s">
        <v>981</v>
      </c>
      <c r="D55" s="56" t="s">
        <v>1054</v>
      </c>
      <c r="E55" s="56">
        <v>6</v>
      </c>
      <c r="F55" s="56">
        <v>2</v>
      </c>
      <c r="G55" s="56">
        <v>2</v>
      </c>
      <c r="H55" s="62">
        <v>108</v>
      </c>
      <c r="I55" s="56" t="s">
        <v>466</v>
      </c>
      <c r="J55" s="65" t="s">
        <v>1385</v>
      </c>
    </row>
    <row r="56" spans="1:10" ht="24.95" customHeight="1">
      <c r="A56" s="56">
        <v>53</v>
      </c>
      <c r="B56" s="56" t="s">
        <v>982</v>
      </c>
      <c r="C56" s="56" t="s">
        <v>4</v>
      </c>
      <c r="D56" s="56" t="s">
        <v>1232</v>
      </c>
      <c r="E56" s="56">
        <v>6</v>
      </c>
      <c r="F56" s="56">
        <v>2</v>
      </c>
      <c r="G56" s="56">
        <v>2</v>
      </c>
      <c r="H56" s="62">
        <v>94</v>
      </c>
      <c r="I56" s="56" t="s">
        <v>518</v>
      </c>
      <c r="J56" s="65" t="s">
        <v>986</v>
      </c>
    </row>
    <row r="57" spans="1:10" ht="24.95" customHeight="1">
      <c r="A57" s="56">
        <v>54</v>
      </c>
      <c r="B57" s="56" t="s">
        <v>983</v>
      </c>
      <c r="C57" s="56" t="s">
        <v>1055</v>
      </c>
      <c r="D57" s="56" t="s">
        <v>1255</v>
      </c>
      <c r="E57" s="56">
        <v>6</v>
      </c>
      <c r="F57" s="56">
        <v>1</v>
      </c>
      <c r="G57" s="56">
        <v>1</v>
      </c>
      <c r="H57" s="62">
        <v>48</v>
      </c>
      <c r="I57" s="56" t="s">
        <v>984</v>
      </c>
      <c r="J57" s="64" t="s">
        <v>1380</v>
      </c>
    </row>
    <row r="58" spans="1:10" ht="24.95" customHeight="1">
      <c r="A58" s="56">
        <v>55</v>
      </c>
      <c r="B58" s="56" t="s">
        <v>173</v>
      </c>
      <c r="C58" s="56" t="s">
        <v>1056</v>
      </c>
      <c r="D58" s="56" t="s">
        <v>1057</v>
      </c>
      <c r="E58" s="56">
        <v>6</v>
      </c>
      <c r="F58" s="56">
        <v>1</v>
      </c>
      <c r="G58" s="56">
        <v>1</v>
      </c>
      <c r="H58" s="62">
        <v>48</v>
      </c>
      <c r="I58" s="56" t="s">
        <v>467</v>
      </c>
      <c r="J58" s="63" t="s">
        <v>583</v>
      </c>
    </row>
    <row r="59" spans="1:10" ht="24.95" customHeight="1">
      <c r="A59" s="56">
        <v>56</v>
      </c>
      <c r="B59" s="56" t="s">
        <v>166</v>
      </c>
      <c r="C59" s="56" t="s">
        <v>1058</v>
      </c>
      <c r="D59" s="56" t="s">
        <v>1059</v>
      </c>
      <c r="E59" s="56">
        <v>5</v>
      </c>
      <c r="F59" s="56">
        <v>2</v>
      </c>
      <c r="G59" s="56">
        <v>2</v>
      </c>
      <c r="H59" s="62">
        <v>170</v>
      </c>
      <c r="I59" s="56" t="s">
        <v>468</v>
      </c>
      <c r="J59" s="64" t="s">
        <v>1391</v>
      </c>
    </row>
    <row r="60" spans="1:10" ht="24.95" customHeight="1">
      <c r="A60" s="56">
        <v>57</v>
      </c>
      <c r="B60" s="56" t="s">
        <v>204</v>
      </c>
      <c r="C60" s="56" t="s">
        <v>1060</v>
      </c>
      <c r="D60" s="56" t="s">
        <v>1061</v>
      </c>
      <c r="E60" s="56">
        <v>15</v>
      </c>
      <c r="F60" s="56">
        <v>6</v>
      </c>
      <c r="G60" s="56">
        <v>6</v>
      </c>
      <c r="H60" s="62">
        <v>798</v>
      </c>
      <c r="I60" s="56" t="s">
        <v>468</v>
      </c>
      <c r="J60" s="63" t="s">
        <v>297</v>
      </c>
    </row>
    <row r="61" spans="1:10" ht="24.95" customHeight="1">
      <c r="A61" s="56">
        <v>58</v>
      </c>
      <c r="B61" s="56" t="s">
        <v>171</v>
      </c>
      <c r="C61" s="56" t="s">
        <v>1062</v>
      </c>
      <c r="D61" s="56" t="s">
        <v>1256</v>
      </c>
      <c r="E61" s="56">
        <v>6</v>
      </c>
      <c r="F61" s="56">
        <v>6</v>
      </c>
      <c r="G61" s="56">
        <v>5</v>
      </c>
      <c r="H61" s="62">
        <v>252</v>
      </c>
      <c r="I61" s="56" t="s">
        <v>469</v>
      </c>
      <c r="J61" s="63" t="s">
        <v>829</v>
      </c>
    </row>
    <row r="62" spans="1:10" ht="24.95" customHeight="1">
      <c r="A62" s="56">
        <v>59</v>
      </c>
      <c r="B62" s="56" t="s">
        <v>175</v>
      </c>
      <c r="C62" s="56" t="s">
        <v>1063</v>
      </c>
      <c r="D62" s="56" t="s">
        <v>1064</v>
      </c>
      <c r="E62" s="56">
        <v>6</v>
      </c>
      <c r="F62" s="56">
        <v>5</v>
      </c>
      <c r="G62" s="56">
        <v>4</v>
      </c>
      <c r="H62" s="62">
        <v>132</v>
      </c>
      <c r="I62" s="56" t="s">
        <v>519</v>
      </c>
      <c r="J62" s="64" t="s">
        <v>1392</v>
      </c>
    </row>
    <row r="63" spans="1:10" ht="24.95" customHeight="1">
      <c r="A63" s="56">
        <v>60</v>
      </c>
      <c r="B63" s="56" t="s">
        <v>173</v>
      </c>
      <c r="C63" s="56" t="s">
        <v>1065</v>
      </c>
      <c r="D63" s="56" t="s">
        <v>1066</v>
      </c>
      <c r="E63" s="56">
        <v>6</v>
      </c>
      <c r="F63" s="56">
        <v>3</v>
      </c>
      <c r="G63" s="56">
        <v>2</v>
      </c>
      <c r="H63" s="62">
        <v>192</v>
      </c>
      <c r="I63" s="56" t="s">
        <v>520</v>
      </c>
      <c r="J63" s="63" t="s">
        <v>396</v>
      </c>
    </row>
    <row r="64" spans="1:10" ht="24.95" customHeight="1">
      <c r="A64" s="56">
        <v>61</v>
      </c>
      <c r="B64" s="56" t="s">
        <v>850</v>
      </c>
      <c r="C64" s="56" t="s">
        <v>1067</v>
      </c>
      <c r="D64" s="56" t="s">
        <v>1068</v>
      </c>
      <c r="E64" s="56">
        <v>13</v>
      </c>
      <c r="F64" s="56">
        <v>1</v>
      </c>
      <c r="G64" s="56">
        <v>1</v>
      </c>
      <c r="H64" s="62">
        <v>183</v>
      </c>
      <c r="I64" s="56" t="s">
        <v>521</v>
      </c>
      <c r="J64" s="63" t="s">
        <v>364</v>
      </c>
    </row>
    <row r="65" spans="1:10" ht="24.95" customHeight="1">
      <c r="A65" s="56">
        <v>62</v>
      </c>
      <c r="B65" s="56" t="s">
        <v>176</v>
      </c>
      <c r="C65" s="56" t="s">
        <v>1069</v>
      </c>
      <c r="D65" s="56" t="s">
        <v>1070</v>
      </c>
      <c r="E65" s="56">
        <v>6</v>
      </c>
      <c r="F65" s="56">
        <v>5</v>
      </c>
      <c r="G65" s="56">
        <v>4</v>
      </c>
      <c r="H65" s="62">
        <v>192</v>
      </c>
      <c r="I65" s="56" t="s">
        <v>522</v>
      </c>
      <c r="J65" s="63" t="s">
        <v>903</v>
      </c>
    </row>
    <row r="66" spans="1:10" ht="24.95" customHeight="1">
      <c r="A66" s="56">
        <v>63</v>
      </c>
      <c r="B66" s="56" t="s">
        <v>205</v>
      </c>
      <c r="C66" s="56" t="s">
        <v>1071</v>
      </c>
      <c r="D66" s="56" t="s">
        <v>1072</v>
      </c>
      <c r="E66" s="56">
        <v>6</v>
      </c>
      <c r="F66" s="56">
        <v>3</v>
      </c>
      <c r="G66" s="56">
        <v>2</v>
      </c>
      <c r="H66" s="62">
        <v>156</v>
      </c>
      <c r="I66" s="56" t="s">
        <v>523</v>
      </c>
      <c r="J66" s="63" t="s">
        <v>401</v>
      </c>
    </row>
    <row r="67" spans="1:10" ht="24.95" customHeight="1">
      <c r="A67" s="56">
        <v>64</v>
      </c>
      <c r="B67" s="56" t="s">
        <v>195</v>
      </c>
      <c r="C67" s="56" t="s">
        <v>1073</v>
      </c>
      <c r="D67" s="56" t="s">
        <v>1074</v>
      </c>
      <c r="E67" s="56">
        <v>6</v>
      </c>
      <c r="F67" s="56">
        <v>5</v>
      </c>
      <c r="G67" s="56">
        <v>4</v>
      </c>
      <c r="H67" s="62">
        <v>252</v>
      </c>
      <c r="I67" s="56" t="s">
        <v>524</v>
      </c>
      <c r="J67" s="63" t="s">
        <v>828</v>
      </c>
    </row>
    <row r="68" spans="1:10" ht="24.95" customHeight="1">
      <c r="A68" s="56">
        <v>65</v>
      </c>
      <c r="B68" s="56" t="s">
        <v>214</v>
      </c>
      <c r="C68" s="56" t="s">
        <v>1075</v>
      </c>
      <c r="D68" s="56" t="s">
        <v>1076</v>
      </c>
      <c r="E68" s="56">
        <v>6</v>
      </c>
      <c r="F68" s="56">
        <v>3</v>
      </c>
      <c r="G68" s="56">
        <v>3</v>
      </c>
      <c r="H68" s="62">
        <v>132</v>
      </c>
      <c r="I68" s="56" t="s">
        <v>525</v>
      </c>
      <c r="J68" s="63" t="s">
        <v>412</v>
      </c>
    </row>
    <row r="69" spans="1:10" ht="24.95" customHeight="1">
      <c r="A69" s="56">
        <v>66</v>
      </c>
      <c r="B69" s="56" t="s">
        <v>904</v>
      </c>
      <c r="C69" s="56" t="s">
        <v>1077</v>
      </c>
      <c r="D69" s="56" t="s">
        <v>1257</v>
      </c>
      <c r="E69" s="56">
        <v>5</v>
      </c>
      <c r="F69" s="56">
        <v>6</v>
      </c>
      <c r="G69" s="56">
        <v>5</v>
      </c>
      <c r="H69" s="62">
        <v>320</v>
      </c>
      <c r="I69" s="56" t="s">
        <v>526</v>
      </c>
      <c r="J69" s="64" t="s">
        <v>106</v>
      </c>
    </row>
    <row r="70" spans="1:10" ht="24.95" customHeight="1">
      <c r="A70" s="56">
        <v>67</v>
      </c>
      <c r="B70" s="56" t="s">
        <v>177</v>
      </c>
      <c r="C70" s="56" t="s">
        <v>1078</v>
      </c>
      <c r="D70" s="56" t="s">
        <v>1079</v>
      </c>
      <c r="E70" s="56">
        <v>6</v>
      </c>
      <c r="F70" s="56">
        <v>2</v>
      </c>
      <c r="G70" s="56">
        <v>2</v>
      </c>
      <c r="H70" s="62">
        <v>78</v>
      </c>
      <c r="I70" s="56" t="s">
        <v>527</v>
      </c>
      <c r="J70" s="63" t="s">
        <v>384</v>
      </c>
    </row>
    <row r="71" spans="1:10" ht="24.95" customHeight="1">
      <c r="A71" s="56">
        <v>68</v>
      </c>
      <c r="B71" s="56" t="s">
        <v>216</v>
      </c>
      <c r="C71" s="56" t="s">
        <v>133</v>
      </c>
      <c r="D71" s="56" t="s">
        <v>1258</v>
      </c>
      <c r="E71" s="56">
        <v>5</v>
      </c>
      <c r="F71" s="56">
        <v>5</v>
      </c>
      <c r="G71" s="56">
        <v>4</v>
      </c>
      <c r="H71" s="62">
        <v>299</v>
      </c>
      <c r="I71" s="56" t="s">
        <v>528</v>
      </c>
      <c r="J71" s="63" t="s">
        <v>1342</v>
      </c>
    </row>
    <row r="72" spans="1:10" ht="24.95" customHeight="1">
      <c r="A72" s="56">
        <v>69</v>
      </c>
      <c r="B72" s="56" t="s">
        <v>178</v>
      </c>
      <c r="C72" s="56" t="s">
        <v>1080</v>
      </c>
      <c r="D72" s="56" t="s">
        <v>1259</v>
      </c>
      <c r="E72" s="56">
        <v>6</v>
      </c>
      <c r="F72" s="56">
        <v>3</v>
      </c>
      <c r="G72" s="56">
        <v>2</v>
      </c>
      <c r="H72" s="62">
        <v>94</v>
      </c>
      <c r="I72" s="56" t="s">
        <v>529</v>
      </c>
      <c r="J72" s="63" t="s">
        <v>385</v>
      </c>
    </row>
    <row r="73" spans="1:10" ht="24.95" customHeight="1">
      <c r="A73" s="56">
        <v>70</v>
      </c>
      <c r="B73" s="56" t="s">
        <v>179</v>
      </c>
      <c r="C73" s="56" t="s">
        <v>1081</v>
      </c>
      <c r="D73" s="56" t="s">
        <v>1082</v>
      </c>
      <c r="E73" s="56">
        <v>6</v>
      </c>
      <c r="F73" s="56">
        <v>7</v>
      </c>
      <c r="G73" s="56">
        <v>6</v>
      </c>
      <c r="H73" s="62">
        <v>132</v>
      </c>
      <c r="I73" s="56" t="s">
        <v>529</v>
      </c>
      <c r="J73" s="64" t="s">
        <v>1393</v>
      </c>
    </row>
    <row r="74" spans="1:10" ht="24.95" customHeight="1">
      <c r="A74" s="56">
        <v>71</v>
      </c>
      <c r="B74" s="56" t="s">
        <v>886</v>
      </c>
      <c r="C74" s="56" t="s">
        <v>885</v>
      </c>
      <c r="D74" s="56" t="s">
        <v>1328</v>
      </c>
      <c r="E74" s="56">
        <v>15</v>
      </c>
      <c r="F74" s="56">
        <v>7</v>
      </c>
      <c r="G74" s="56">
        <v>6</v>
      </c>
      <c r="H74" s="62">
        <v>510</v>
      </c>
      <c r="I74" s="56" t="s">
        <v>529</v>
      </c>
      <c r="J74" s="63" t="s">
        <v>402</v>
      </c>
    </row>
    <row r="75" spans="1:10" ht="24.95" customHeight="1">
      <c r="A75" s="56">
        <v>72</v>
      </c>
      <c r="B75" s="56" t="s">
        <v>201</v>
      </c>
      <c r="C75" s="56" t="s">
        <v>1083</v>
      </c>
      <c r="D75" s="56" t="s">
        <v>1084</v>
      </c>
      <c r="E75" s="56">
        <v>6</v>
      </c>
      <c r="F75" s="56">
        <v>3</v>
      </c>
      <c r="G75" s="56">
        <v>2</v>
      </c>
      <c r="H75" s="62">
        <v>192</v>
      </c>
      <c r="I75" s="56" t="s">
        <v>470</v>
      </c>
      <c r="J75" s="64" t="s">
        <v>1394</v>
      </c>
    </row>
    <row r="76" spans="1:10" ht="24.95" customHeight="1">
      <c r="A76" s="56">
        <v>73</v>
      </c>
      <c r="B76" s="56" t="s">
        <v>217</v>
      </c>
      <c r="C76" s="56" t="s">
        <v>134</v>
      </c>
      <c r="D76" s="56" t="s">
        <v>1085</v>
      </c>
      <c r="E76" s="56">
        <v>5</v>
      </c>
      <c r="F76" s="56">
        <v>7</v>
      </c>
      <c r="G76" s="56">
        <v>6</v>
      </c>
      <c r="H76" s="62">
        <v>260</v>
      </c>
      <c r="I76" s="56" t="s">
        <v>471</v>
      </c>
      <c r="J76" s="63" t="s">
        <v>415</v>
      </c>
    </row>
    <row r="77" spans="1:10" ht="24.95" customHeight="1">
      <c r="A77" s="56">
        <v>74</v>
      </c>
      <c r="B77" s="56" t="s">
        <v>196</v>
      </c>
      <c r="C77" s="56" t="s">
        <v>1086</v>
      </c>
      <c r="D77" s="56" t="s">
        <v>1087</v>
      </c>
      <c r="E77" s="56">
        <v>13</v>
      </c>
      <c r="F77" s="56">
        <v>3</v>
      </c>
      <c r="G77" s="56">
        <v>2</v>
      </c>
      <c r="H77" s="62">
        <v>299</v>
      </c>
      <c r="I77" s="56" t="s">
        <v>472</v>
      </c>
      <c r="J77" s="63" t="s">
        <v>302</v>
      </c>
    </row>
    <row r="78" spans="1:10" ht="24.95" customHeight="1">
      <c r="A78" s="56">
        <v>75</v>
      </c>
      <c r="B78" s="56" t="s">
        <v>202</v>
      </c>
      <c r="C78" s="56" t="s">
        <v>1088</v>
      </c>
      <c r="D78" s="56" t="s">
        <v>1327</v>
      </c>
      <c r="E78" s="56">
        <v>6</v>
      </c>
      <c r="F78" s="56">
        <v>5</v>
      </c>
      <c r="G78" s="56">
        <v>5</v>
      </c>
      <c r="H78" s="62">
        <v>228</v>
      </c>
      <c r="I78" s="56" t="s">
        <v>593</v>
      </c>
      <c r="J78" s="64" t="s">
        <v>1395</v>
      </c>
    </row>
    <row r="79" spans="1:10" ht="24.95" customHeight="1">
      <c r="A79" s="56">
        <v>76</v>
      </c>
      <c r="B79" s="56" t="s">
        <v>172</v>
      </c>
      <c r="C79" s="56" t="s">
        <v>1089</v>
      </c>
      <c r="D79" s="56" t="s">
        <v>1090</v>
      </c>
      <c r="E79" s="56">
        <v>15</v>
      </c>
      <c r="F79" s="56">
        <v>5</v>
      </c>
      <c r="G79" s="56">
        <v>3</v>
      </c>
      <c r="H79" s="62">
        <v>555</v>
      </c>
      <c r="I79" s="56" t="s">
        <v>473</v>
      </c>
      <c r="J79" s="63" t="s">
        <v>316</v>
      </c>
    </row>
    <row r="80" spans="1:10" ht="24.95" customHeight="1">
      <c r="A80" s="56">
        <v>77</v>
      </c>
      <c r="B80" s="56" t="s">
        <v>851</v>
      </c>
      <c r="C80" s="56" t="s">
        <v>1294</v>
      </c>
      <c r="D80" s="59" t="s">
        <v>1305</v>
      </c>
      <c r="E80" s="56">
        <v>13</v>
      </c>
      <c r="F80" s="56">
        <v>5</v>
      </c>
      <c r="G80" s="56">
        <v>5</v>
      </c>
      <c r="H80" s="62">
        <v>452</v>
      </c>
      <c r="I80" s="56" t="s">
        <v>530</v>
      </c>
      <c r="J80" s="63" t="s">
        <v>370</v>
      </c>
    </row>
    <row r="81" spans="1:10" ht="24.95" customHeight="1">
      <c r="A81" s="56">
        <v>78</v>
      </c>
      <c r="B81" s="56" t="s">
        <v>206</v>
      </c>
      <c r="C81" s="56" t="s">
        <v>1091</v>
      </c>
      <c r="D81" s="56" t="s">
        <v>1092</v>
      </c>
      <c r="E81" s="56">
        <v>15</v>
      </c>
      <c r="F81" s="56">
        <v>4</v>
      </c>
      <c r="G81" s="56">
        <v>4</v>
      </c>
      <c r="H81" s="62">
        <v>302</v>
      </c>
      <c r="I81" s="56" t="s">
        <v>531</v>
      </c>
      <c r="J81" s="63" t="s">
        <v>403</v>
      </c>
    </row>
    <row r="82" spans="1:10" ht="24.95" customHeight="1">
      <c r="A82" s="56">
        <v>79</v>
      </c>
      <c r="B82" s="56" t="s">
        <v>207</v>
      </c>
      <c r="C82" s="56" t="s">
        <v>1093</v>
      </c>
      <c r="D82" s="56" t="s">
        <v>1094</v>
      </c>
      <c r="E82" s="56">
        <v>15</v>
      </c>
      <c r="F82" s="56">
        <v>5</v>
      </c>
      <c r="G82" s="56">
        <v>3</v>
      </c>
      <c r="H82" s="62">
        <v>268</v>
      </c>
      <c r="I82" s="56" t="s">
        <v>532</v>
      </c>
      <c r="J82" s="63" t="s">
        <v>404</v>
      </c>
    </row>
    <row r="83" spans="1:10" ht="24.95" customHeight="1">
      <c r="A83" s="56">
        <v>80</v>
      </c>
      <c r="B83" s="56" t="s">
        <v>218</v>
      </c>
      <c r="C83" s="56" t="s">
        <v>954</v>
      </c>
      <c r="D83" s="56" t="s">
        <v>1095</v>
      </c>
      <c r="E83" s="56">
        <v>6</v>
      </c>
      <c r="F83" s="56">
        <v>3</v>
      </c>
      <c r="G83" s="56">
        <v>3</v>
      </c>
      <c r="H83" s="62">
        <v>84</v>
      </c>
      <c r="I83" s="56" t="s">
        <v>533</v>
      </c>
      <c r="J83" s="63" t="s">
        <v>583</v>
      </c>
    </row>
    <row r="84" spans="1:10" ht="24.95" customHeight="1">
      <c r="A84" s="56">
        <v>81</v>
      </c>
      <c r="B84" s="56" t="s">
        <v>213</v>
      </c>
      <c r="C84" s="56" t="s">
        <v>952</v>
      </c>
      <c r="D84" s="56" t="s">
        <v>1096</v>
      </c>
      <c r="E84" s="56">
        <v>6</v>
      </c>
      <c r="F84" s="56">
        <v>4</v>
      </c>
      <c r="G84" s="56">
        <v>4</v>
      </c>
      <c r="H84" s="62">
        <v>252</v>
      </c>
      <c r="I84" s="56" t="s">
        <v>534</v>
      </c>
      <c r="J84" s="63" t="s">
        <v>2</v>
      </c>
    </row>
    <row r="85" spans="1:10" ht="24.95" customHeight="1">
      <c r="A85" s="56">
        <v>82</v>
      </c>
      <c r="B85" s="56" t="s">
        <v>220</v>
      </c>
      <c r="C85" s="56" t="s">
        <v>1097</v>
      </c>
      <c r="D85" s="56" t="s">
        <v>1098</v>
      </c>
      <c r="E85" s="56">
        <v>6</v>
      </c>
      <c r="F85" s="56">
        <v>2</v>
      </c>
      <c r="G85" s="56">
        <v>2</v>
      </c>
      <c r="H85" s="62">
        <v>96</v>
      </c>
      <c r="I85" s="56" t="s">
        <v>535</v>
      </c>
      <c r="J85" s="64" t="s">
        <v>1389</v>
      </c>
    </row>
    <row r="86" spans="1:10" ht="24.95" customHeight="1">
      <c r="A86" s="56">
        <v>83</v>
      </c>
      <c r="B86" s="56" t="s">
        <v>173</v>
      </c>
      <c r="C86" s="56" t="s">
        <v>1099</v>
      </c>
      <c r="D86" s="56" t="s">
        <v>1347</v>
      </c>
      <c r="E86" s="56">
        <v>6</v>
      </c>
      <c r="F86" s="56">
        <v>5</v>
      </c>
      <c r="G86" s="56">
        <v>4</v>
      </c>
      <c r="H86" s="62">
        <v>160</v>
      </c>
      <c r="I86" s="56" t="s">
        <v>474</v>
      </c>
      <c r="J86" s="64" t="s">
        <v>1388</v>
      </c>
    </row>
    <row r="87" spans="1:10" ht="24.95" customHeight="1">
      <c r="A87" s="56">
        <v>84</v>
      </c>
      <c r="B87" s="56" t="s">
        <v>174</v>
      </c>
      <c r="C87" s="56" t="s">
        <v>348</v>
      </c>
      <c r="D87" s="56" t="s">
        <v>1100</v>
      </c>
      <c r="E87" s="56">
        <v>6</v>
      </c>
      <c r="F87" s="56">
        <v>2</v>
      </c>
      <c r="G87" s="56">
        <v>2</v>
      </c>
      <c r="H87" s="62">
        <v>150</v>
      </c>
      <c r="I87" s="56" t="s">
        <v>536</v>
      </c>
      <c r="J87" s="63" t="s">
        <v>349</v>
      </c>
    </row>
    <row r="88" spans="1:10" ht="24.95" customHeight="1">
      <c r="A88" s="56">
        <v>85</v>
      </c>
      <c r="B88" s="56" t="s">
        <v>887</v>
      </c>
      <c r="C88" s="56" t="s">
        <v>1101</v>
      </c>
      <c r="D88" s="56" t="s">
        <v>1102</v>
      </c>
      <c r="E88" s="56">
        <v>15</v>
      </c>
      <c r="F88" s="56">
        <v>6</v>
      </c>
      <c r="G88" s="56">
        <v>5</v>
      </c>
      <c r="H88" s="62">
        <v>495</v>
      </c>
      <c r="I88" s="56" t="s">
        <v>537</v>
      </c>
      <c r="J88" s="63" t="s">
        <v>307</v>
      </c>
    </row>
    <row r="89" spans="1:10" ht="24.95" customHeight="1">
      <c r="A89" s="56">
        <v>86</v>
      </c>
      <c r="B89" s="56" t="s">
        <v>219</v>
      </c>
      <c r="C89" s="56" t="s">
        <v>1103</v>
      </c>
      <c r="D89" s="56" t="s">
        <v>1349</v>
      </c>
      <c r="E89" s="56">
        <v>5</v>
      </c>
      <c r="F89" s="56">
        <v>2</v>
      </c>
      <c r="G89" s="56">
        <v>2</v>
      </c>
      <c r="H89" s="62">
        <v>255</v>
      </c>
      <c r="I89" s="56" t="s">
        <v>538</v>
      </c>
      <c r="J89" s="64" t="s">
        <v>1390</v>
      </c>
    </row>
    <row r="90" spans="1:10" ht="24.95" customHeight="1">
      <c r="A90" s="56">
        <v>87</v>
      </c>
      <c r="B90" s="56" t="s">
        <v>221</v>
      </c>
      <c r="C90" s="56" t="s">
        <v>861</v>
      </c>
      <c r="D90" s="56" t="s">
        <v>1260</v>
      </c>
      <c r="E90" s="56">
        <v>6</v>
      </c>
      <c r="F90" s="56">
        <v>8</v>
      </c>
      <c r="G90" s="56">
        <v>8</v>
      </c>
      <c r="H90" s="62">
        <v>464</v>
      </c>
      <c r="I90" s="56" t="s">
        <v>475</v>
      </c>
      <c r="J90" s="63" t="s">
        <v>363</v>
      </c>
    </row>
    <row r="91" spans="1:10" ht="24.95" customHeight="1">
      <c r="A91" s="56">
        <v>88</v>
      </c>
      <c r="B91" s="56" t="s">
        <v>156</v>
      </c>
      <c r="C91" s="56" t="s">
        <v>1104</v>
      </c>
      <c r="D91" s="56" t="s">
        <v>1324</v>
      </c>
      <c r="E91" s="56">
        <v>20</v>
      </c>
      <c r="F91" s="56">
        <v>4</v>
      </c>
      <c r="G91" s="56">
        <v>4</v>
      </c>
      <c r="H91" s="62">
        <v>620</v>
      </c>
      <c r="I91" s="56" t="s">
        <v>476</v>
      </c>
      <c r="J91" s="63" t="s">
        <v>350</v>
      </c>
    </row>
    <row r="92" spans="1:10" ht="24.95" customHeight="1">
      <c r="A92" s="56">
        <v>89</v>
      </c>
      <c r="B92" s="56" t="s">
        <v>889</v>
      </c>
      <c r="C92" s="56" t="s">
        <v>356</v>
      </c>
      <c r="D92" s="56" t="s">
        <v>1105</v>
      </c>
      <c r="E92" s="56">
        <v>6</v>
      </c>
      <c r="F92" s="56">
        <v>7</v>
      </c>
      <c r="G92" s="56">
        <v>6</v>
      </c>
      <c r="H92" s="62">
        <v>354</v>
      </c>
      <c r="I92" s="56" t="s">
        <v>477</v>
      </c>
      <c r="J92" s="63" t="s">
        <v>357</v>
      </c>
    </row>
    <row r="93" spans="1:10" ht="24.95" customHeight="1">
      <c r="A93" s="56">
        <v>90</v>
      </c>
      <c r="B93" s="56" t="s">
        <v>888</v>
      </c>
      <c r="C93" s="56" t="s">
        <v>1106</v>
      </c>
      <c r="D93" s="56" t="s">
        <v>1107</v>
      </c>
      <c r="E93" s="56">
        <v>18</v>
      </c>
      <c r="F93" s="56">
        <v>3</v>
      </c>
      <c r="G93" s="56">
        <v>2</v>
      </c>
      <c r="H93" s="62">
        <v>274</v>
      </c>
      <c r="I93" s="56" t="s">
        <v>478</v>
      </c>
      <c r="J93" s="63" t="s">
        <v>788</v>
      </c>
    </row>
    <row r="94" spans="1:10" ht="24.95" customHeight="1">
      <c r="A94" s="56">
        <v>91</v>
      </c>
      <c r="B94" s="56" t="s">
        <v>837</v>
      </c>
      <c r="C94" s="56" t="s">
        <v>1108</v>
      </c>
      <c r="D94" s="56" t="s">
        <v>1109</v>
      </c>
      <c r="E94" s="56">
        <v>22</v>
      </c>
      <c r="F94" s="56">
        <v>6</v>
      </c>
      <c r="G94" s="56">
        <v>5</v>
      </c>
      <c r="H94" s="62">
        <v>356</v>
      </c>
      <c r="I94" s="56" t="s">
        <v>539</v>
      </c>
      <c r="J94" s="64" t="s">
        <v>922</v>
      </c>
    </row>
    <row r="95" spans="1:10" ht="24.95" customHeight="1">
      <c r="A95" s="56">
        <v>92</v>
      </c>
      <c r="B95" s="56" t="s">
        <v>157</v>
      </c>
      <c r="C95" s="56" t="s">
        <v>1110</v>
      </c>
      <c r="D95" s="56" t="s">
        <v>1261</v>
      </c>
      <c r="E95" s="56">
        <v>21</v>
      </c>
      <c r="F95" s="56">
        <v>3</v>
      </c>
      <c r="G95" s="56">
        <v>2</v>
      </c>
      <c r="H95" s="62">
        <v>392</v>
      </c>
      <c r="I95" s="56" t="s">
        <v>540</v>
      </c>
      <c r="J95" s="63" t="s">
        <v>358</v>
      </c>
    </row>
    <row r="96" spans="1:10" ht="24.95" customHeight="1">
      <c r="A96" s="56">
        <v>93</v>
      </c>
      <c r="B96" s="56" t="s">
        <v>189</v>
      </c>
      <c r="C96" s="56" t="s">
        <v>1111</v>
      </c>
      <c r="D96" s="56" t="s">
        <v>1112</v>
      </c>
      <c r="E96" s="56">
        <v>18</v>
      </c>
      <c r="F96" s="56">
        <v>2</v>
      </c>
      <c r="G96" s="56">
        <v>1</v>
      </c>
      <c r="H96" s="62">
        <v>134</v>
      </c>
      <c r="I96" s="56" t="s">
        <v>541</v>
      </c>
      <c r="J96" s="63" t="s">
        <v>397</v>
      </c>
    </row>
    <row r="97" spans="1:10" ht="24.95" customHeight="1">
      <c r="A97" s="56">
        <v>94</v>
      </c>
      <c r="B97" s="56" t="s">
        <v>215</v>
      </c>
      <c r="C97" s="56" t="s">
        <v>1113</v>
      </c>
      <c r="D97" s="56" t="s">
        <v>1114</v>
      </c>
      <c r="E97" s="56">
        <v>24</v>
      </c>
      <c r="F97" s="56">
        <v>1</v>
      </c>
      <c r="G97" s="56">
        <v>1</v>
      </c>
      <c r="H97" s="62">
        <v>343</v>
      </c>
      <c r="I97" s="56" t="s">
        <v>542</v>
      </c>
      <c r="J97" s="63" t="s">
        <v>359</v>
      </c>
    </row>
    <row r="98" spans="1:10" ht="24.95" customHeight="1">
      <c r="A98" s="56">
        <v>95</v>
      </c>
      <c r="B98" s="56" t="s">
        <v>42</v>
      </c>
      <c r="C98" s="56" t="s">
        <v>1115</v>
      </c>
      <c r="D98" s="56" t="s">
        <v>1116</v>
      </c>
      <c r="E98" s="56">
        <v>20</v>
      </c>
      <c r="F98" s="56">
        <v>3</v>
      </c>
      <c r="G98" s="56">
        <v>2</v>
      </c>
      <c r="H98" s="62">
        <v>280</v>
      </c>
      <c r="I98" s="56" t="s">
        <v>543</v>
      </c>
      <c r="J98" s="64" t="s">
        <v>17</v>
      </c>
    </row>
    <row r="99" spans="1:10" s="7" customFormat="1" ht="24.95" customHeight="1">
      <c r="A99" s="56">
        <v>96</v>
      </c>
      <c r="B99" s="56" t="s">
        <v>159</v>
      </c>
      <c r="C99" s="56" t="s">
        <v>1117</v>
      </c>
      <c r="D99" s="56" t="s">
        <v>1118</v>
      </c>
      <c r="E99" s="56">
        <v>8</v>
      </c>
      <c r="F99" s="56">
        <v>1</v>
      </c>
      <c r="G99" s="56">
        <v>1</v>
      </c>
      <c r="H99" s="62">
        <v>45</v>
      </c>
      <c r="I99" s="56" t="s">
        <v>480</v>
      </c>
      <c r="J99" s="63" t="s">
        <v>352</v>
      </c>
    </row>
    <row r="100" spans="1:10" s="7" customFormat="1" ht="24.95" customHeight="1">
      <c r="A100" s="56">
        <v>97</v>
      </c>
      <c r="B100" s="56" t="s">
        <v>222</v>
      </c>
      <c r="C100" s="56" t="s">
        <v>1120</v>
      </c>
      <c r="D100" s="56" t="s">
        <v>1119</v>
      </c>
      <c r="E100" s="56">
        <v>15</v>
      </c>
      <c r="F100" s="56">
        <v>1</v>
      </c>
      <c r="G100" s="56">
        <v>1</v>
      </c>
      <c r="H100" s="62">
        <v>175</v>
      </c>
      <c r="I100" s="56" t="s">
        <v>479</v>
      </c>
      <c r="J100" s="63" t="s">
        <v>355</v>
      </c>
    </row>
    <row r="101" spans="1:10" s="7" customFormat="1" ht="24.95" customHeight="1">
      <c r="A101" s="56">
        <v>98</v>
      </c>
      <c r="B101" s="56" t="s">
        <v>197</v>
      </c>
      <c r="C101" s="56" t="s">
        <v>1121</v>
      </c>
      <c r="D101" s="56" t="s">
        <v>1122</v>
      </c>
      <c r="E101" s="56">
        <v>18</v>
      </c>
      <c r="F101" s="56">
        <v>1</v>
      </c>
      <c r="G101" s="56">
        <v>1</v>
      </c>
      <c r="H101" s="62">
        <v>190</v>
      </c>
      <c r="I101" s="56" t="s">
        <v>544</v>
      </c>
      <c r="J101" s="63" t="s">
        <v>313</v>
      </c>
    </row>
    <row r="102" spans="1:10" s="7" customFormat="1" ht="24.95" customHeight="1">
      <c r="A102" s="56">
        <v>99</v>
      </c>
      <c r="B102" s="56" t="s">
        <v>836</v>
      </c>
      <c r="C102" s="56" t="s">
        <v>1320</v>
      </c>
      <c r="D102" s="59" t="s">
        <v>1334</v>
      </c>
      <c r="E102" s="56">
        <v>24</v>
      </c>
      <c r="F102" s="56">
        <v>10</v>
      </c>
      <c r="G102" s="56">
        <v>9</v>
      </c>
      <c r="H102" s="62">
        <v>1048</v>
      </c>
      <c r="I102" s="56" t="s">
        <v>545</v>
      </c>
      <c r="J102" s="63" t="s">
        <v>380</v>
      </c>
    </row>
    <row r="103" spans="1:10" s="7" customFormat="1" ht="24.95" customHeight="1">
      <c r="A103" s="56">
        <v>100</v>
      </c>
      <c r="B103" s="56" t="s">
        <v>160</v>
      </c>
      <c r="C103" s="56" t="s">
        <v>1123</v>
      </c>
      <c r="D103" s="56" t="s">
        <v>1124</v>
      </c>
      <c r="E103" s="56">
        <v>13</v>
      </c>
      <c r="F103" s="56">
        <v>1</v>
      </c>
      <c r="G103" s="56">
        <v>1</v>
      </c>
      <c r="H103" s="62">
        <v>87</v>
      </c>
      <c r="I103" s="56" t="s">
        <v>546</v>
      </c>
      <c r="J103" s="63" t="s">
        <v>583</v>
      </c>
    </row>
    <row r="104" spans="1:10" s="7" customFormat="1" ht="24.95" customHeight="1">
      <c r="A104" s="56">
        <v>101</v>
      </c>
      <c r="B104" s="56" t="s">
        <v>882</v>
      </c>
      <c r="C104" s="56" t="s">
        <v>1125</v>
      </c>
      <c r="D104" s="56" t="s">
        <v>1126</v>
      </c>
      <c r="E104" s="56">
        <v>22</v>
      </c>
      <c r="F104" s="56">
        <v>4</v>
      </c>
      <c r="G104" s="56">
        <v>3</v>
      </c>
      <c r="H104" s="62">
        <v>358</v>
      </c>
      <c r="I104" s="56" t="s">
        <v>547</v>
      </c>
      <c r="J104" s="63" t="s">
        <v>328</v>
      </c>
    </row>
    <row r="105" spans="1:10" ht="24.95" customHeight="1">
      <c r="A105" s="56">
        <v>102</v>
      </c>
      <c r="B105" s="56" t="s">
        <v>161</v>
      </c>
      <c r="C105" s="56" t="s">
        <v>1127</v>
      </c>
      <c r="D105" s="56" t="s">
        <v>1128</v>
      </c>
      <c r="E105" s="56">
        <v>20</v>
      </c>
      <c r="F105" s="56">
        <v>5</v>
      </c>
      <c r="G105" s="56">
        <v>4</v>
      </c>
      <c r="H105" s="62">
        <v>390</v>
      </c>
      <c r="I105" s="56" t="s">
        <v>481</v>
      </c>
      <c r="J105" s="63" t="s">
        <v>381</v>
      </c>
    </row>
    <row r="106" spans="1:10" ht="24.95" customHeight="1">
      <c r="A106" s="56">
        <v>103</v>
      </c>
      <c r="B106" s="56" t="s">
        <v>32</v>
      </c>
      <c r="C106" s="56" t="s">
        <v>1129</v>
      </c>
      <c r="D106" s="56" t="s">
        <v>1130</v>
      </c>
      <c r="E106" s="56">
        <v>14</v>
      </c>
      <c r="F106" s="56">
        <v>1</v>
      </c>
      <c r="G106" s="56">
        <v>1</v>
      </c>
      <c r="H106" s="62">
        <v>191</v>
      </c>
      <c r="I106" s="56" t="s">
        <v>548</v>
      </c>
      <c r="J106" s="63" t="s">
        <v>910</v>
      </c>
    </row>
    <row r="107" spans="1:10" ht="24.95" customHeight="1">
      <c r="A107" s="56">
        <v>104</v>
      </c>
      <c r="B107" s="56" t="s">
        <v>890</v>
      </c>
      <c r="C107" s="56" t="s">
        <v>1131</v>
      </c>
      <c r="D107" s="56" t="s">
        <v>1262</v>
      </c>
      <c r="E107" s="56">
        <v>22</v>
      </c>
      <c r="F107" s="56">
        <v>6</v>
      </c>
      <c r="G107" s="56">
        <v>5</v>
      </c>
      <c r="H107" s="62">
        <v>604</v>
      </c>
      <c r="I107" s="56" t="s">
        <v>548</v>
      </c>
      <c r="J107" s="66" t="s">
        <v>5</v>
      </c>
    </row>
    <row r="108" spans="1:10" ht="24.95" customHeight="1">
      <c r="A108" s="56">
        <v>105</v>
      </c>
      <c r="B108" s="56" t="s">
        <v>162</v>
      </c>
      <c r="C108" s="56" t="s">
        <v>1132</v>
      </c>
      <c r="D108" s="56" t="s">
        <v>1263</v>
      </c>
      <c r="E108" s="56">
        <v>24</v>
      </c>
      <c r="F108" s="56">
        <v>5</v>
      </c>
      <c r="G108" s="56">
        <v>4</v>
      </c>
      <c r="H108" s="62">
        <v>421</v>
      </c>
      <c r="I108" s="56" t="s">
        <v>549</v>
      </c>
      <c r="J108" s="63" t="s">
        <v>332</v>
      </c>
    </row>
    <row r="109" spans="1:10" ht="24.95" customHeight="1">
      <c r="A109" s="56">
        <v>106</v>
      </c>
      <c r="B109" s="56" t="s">
        <v>838</v>
      </c>
      <c r="C109" s="56" t="s">
        <v>951</v>
      </c>
      <c r="D109" s="59" t="s">
        <v>1335</v>
      </c>
      <c r="E109" s="56">
        <v>18</v>
      </c>
      <c r="F109" s="56">
        <v>5</v>
      </c>
      <c r="G109" s="56">
        <v>4</v>
      </c>
      <c r="H109" s="62">
        <v>410</v>
      </c>
      <c r="I109" s="56" t="s">
        <v>550</v>
      </c>
      <c r="J109" s="63" t="s">
        <v>376</v>
      </c>
    </row>
    <row r="110" spans="1:10" ht="24.95" customHeight="1">
      <c r="A110" s="56">
        <v>107</v>
      </c>
      <c r="B110" s="56" t="s">
        <v>3</v>
      </c>
      <c r="C110" s="56" t="s">
        <v>1133</v>
      </c>
      <c r="D110" s="56" t="s">
        <v>1326</v>
      </c>
      <c r="E110" s="56">
        <v>15</v>
      </c>
      <c r="F110" s="56">
        <v>1</v>
      </c>
      <c r="G110" s="56">
        <v>1</v>
      </c>
      <c r="H110" s="62">
        <v>294</v>
      </c>
      <c r="I110" s="56" t="s">
        <v>551</v>
      </c>
      <c r="J110" s="63" t="s">
        <v>360</v>
      </c>
    </row>
    <row r="111" spans="1:10" ht="24.95" customHeight="1">
      <c r="A111" s="56">
        <v>108</v>
      </c>
      <c r="B111" s="56" t="s">
        <v>835</v>
      </c>
      <c r="C111" s="56" t="s">
        <v>1134</v>
      </c>
      <c r="D111" s="56" t="s">
        <v>1135</v>
      </c>
      <c r="E111" s="56">
        <v>24</v>
      </c>
      <c r="F111" s="56">
        <v>10</v>
      </c>
      <c r="G111" s="56">
        <v>8</v>
      </c>
      <c r="H111" s="62">
        <v>998</v>
      </c>
      <c r="I111" s="56" t="s">
        <v>551</v>
      </c>
      <c r="J111" s="63" t="s">
        <v>351</v>
      </c>
    </row>
    <row r="112" spans="1:10" ht="24.95" customHeight="1">
      <c r="A112" s="56">
        <v>109</v>
      </c>
      <c r="B112" s="56" t="s">
        <v>163</v>
      </c>
      <c r="C112" s="56" t="s">
        <v>1136</v>
      </c>
      <c r="D112" s="56" t="s">
        <v>1137</v>
      </c>
      <c r="E112" s="56">
        <v>12</v>
      </c>
      <c r="F112" s="56">
        <v>1</v>
      </c>
      <c r="G112" s="56">
        <v>1</v>
      </c>
      <c r="H112" s="62">
        <v>65</v>
      </c>
      <c r="I112" s="56" t="s">
        <v>552</v>
      </c>
      <c r="J112" s="63" t="s">
        <v>382</v>
      </c>
    </row>
    <row r="113" spans="1:10" ht="24.95" customHeight="1">
      <c r="A113" s="56">
        <v>110</v>
      </c>
      <c r="B113" s="56" t="s">
        <v>340</v>
      </c>
      <c r="C113" s="56" t="s">
        <v>1138</v>
      </c>
      <c r="D113" s="56" t="s">
        <v>1139</v>
      </c>
      <c r="E113" s="56">
        <v>21</v>
      </c>
      <c r="F113" s="56">
        <v>1</v>
      </c>
      <c r="G113" s="56">
        <v>1</v>
      </c>
      <c r="H113" s="62">
        <v>120</v>
      </c>
      <c r="I113" s="56" t="s">
        <v>482</v>
      </c>
      <c r="J113" s="63" t="s">
        <v>341</v>
      </c>
    </row>
    <row r="114" spans="1:10" ht="24.95" customHeight="1">
      <c r="A114" s="56">
        <v>111</v>
      </c>
      <c r="B114" s="56" t="s">
        <v>223</v>
      </c>
      <c r="C114" s="56" t="s">
        <v>298</v>
      </c>
      <c r="D114" s="56" t="s">
        <v>1239</v>
      </c>
      <c r="E114" s="56" t="s">
        <v>235</v>
      </c>
      <c r="F114" s="56">
        <v>20</v>
      </c>
      <c r="G114" s="56">
        <v>20</v>
      </c>
      <c r="H114" s="62">
        <v>1368</v>
      </c>
      <c r="I114" s="56" t="s">
        <v>554</v>
      </c>
      <c r="J114" s="63" t="s">
        <v>299</v>
      </c>
    </row>
    <row r="115" spans="1:10" ht="24.95" customHeight="1">
      <c r="A115" s="56">
        <v>112</v>
      </c>
      <c r="B115" s="56" t="s">
        <v>852</v>
      </c>
      <c r="C115" s="56" t="s">
        <v>797</v>
      </c>
      <c r="D115" s="56" t="s">
        <v>1264</v>
      </c>
      <c r="E115" s="56">
        <v>18</v>
      </c>
      <c r="F115" s="56">
        <v>1</v>
      </c>
      <c r="G115" s="56">
        <v>1</v>
      </c>
      <c r="H115" s="62">
        <v>184</v>
      </c>
      <c r="I115" s="56" t="s">
        <v>555</v>
      </c>
      <c r="J115" s="63" t="s">
        <v>798</v>
      </c>
    </row>
    <row r="116" spans="1:10" ht="24.95" customHeight="1">
      <c r="A116" s="56">
        <v>113</v>
      </c>
      <c r="B116" s="56" t="s">
        <v>203</v>
      </c>
      <c r="C116" s="56" t="s">
        <v>374</v>
      </c>
      <c r="D116" s="56" t="s">
        <v>1265</v>
      </c>
      <c r="E116" s="56" t="s">
        <v>236</v>
      </c>
      <c r="F116" s="56">
        <v>4</v>
      </c>
      <c r="G116" s="56">
        <v>3</v>
      </c>
      <c r="H116" s="62">
        <v>417</v>
      </c>
      <c r="I116" s="56" t="s">
        <v>556</v>
      </c>
      <c r="J116" s="63" t="s">
        <v>375</v>
      </c>
    </row>
    <row r="117" spans="1:10" ht="24.95" customHeight="1">
      <c r="A117" s="56">
        <v>114</v>
      </c>
      <c r="B117" s="56" t="s">
        <v>320</v>
      </c>
      <c r="C117" s="56" t="s">
        <v>111</v>
      </c>
      <c r="D117" s="56" t="s">
        <v>1140</v>
      </c>
      <c r="E117" s="56">
        <v>15</v>
      </c>
      <c r="F117" s="56">
        <v>11</v>
      </c>
      <c r="G117" s="56">
        <v>11</v>
      </c>
      <c r="H117" s="62">
        <v>687</v>
      </c>
      <c r="I117" s="56" t="s">
        <v>594</v>
      </c>
      <c r="J117" s="63" t="s">
        <v>321</v>
      </c>
    </row>
    <row r="118" spans="1:10" ht="24.95" customHeight="1">
      <c r="A118" s="56">
        <v>115</v>
      </c>
      <c r="B118" s="56" t="s">
        <v>224</v>
      </c>
      <c r="C118" s="56" t="s">
        <v>1142</v>
      </c>
      <c r="D118" s="56" t="s">
        <v>1141</v>
      </c>
      <c r="E118" s="56" t="s">
        <v>595</v>
      </c>
      <c r="F118" s="56">
        <v>26</v>
      </c>
      <c r="G118" s="56">
        <v>23</v>
      </c>
      <c r="H118" s="62">
        <v>1699</v>
      </c>
      <c r="I118" s="56" t="s">
        <v>557</v>
      </c>
      <c r="J118" s="63" t="s">
        <v>315</v>
      </c>
    </row>
    <row r="119" spans="1:10" ht="24.95" customHeight="1">
      <c r="A119" s="56">
        <v>116</v>
      </c>
      <c r="B119" s="56" t="s">
        <v>25</v>
      </c>
      <c r="C119" s="56" t="s">
        <v>1143</v>
      </c>
      <c r="D119" s="56" t="s">
        <v>1144</v>
      </c>
      <c r="E119" s="56" t="s">
        <v>234</v>
      </c>
      <c r="F119" s="56">
        <v>4</v>
      </c>
      <c r="G119" s="56">
        <v>4</v>
      </c>
      <c r="H119" s="62">
        <v>299</v>
      </c>
      <c r="I119" s="56" t="s">
        <v>484</v>
      </c>
      <c r="J119" s="63" t="s">
        <v>379</v>
      </c>
    </row>
    <row r="120" spans="1:10" ht="24.95" customHeight="1">
      <c r="A120" s="56">
        <v>117</v>
      </c>
      <c r="B120" s="56" t="s">
        <v>164</v>
      </c>
      <c r="C120" s="56" t="s">
        <v>869</v>
      </c>
      <c r="D120" s="56" t="s">
        <v>1145</v>
      </c>
      <c r="E120" s="56">
        <v>18</v>
      </c>
      <c r="F120" s="56">
        <v>4</v>
      </c>
      <c r="G120" s="56">
        <v>3</v>
      </c>
      <c r="H120" s="62">
        <v>232</v>
      </c>
      <c r="I120" s="56" t="s">
        <v>553</v>
      </c>
      <c r="J120" s="63" t="s">
        <v>383</v>
      </c>
    </row>
    <row r="121" spans="1:10" ht="24.95" customHeight="1">
      <c r="A121" s="56">
        <v>118</v>
      </c>
      <c r="B121" s="56" t="s">
        <v>884</v>
      </c>
      <c r="C121" s="56" t="s">
        <v>1146</v>
      </c>
      <c r="D121" s="56" t="s">
        <v>1266</v>
      </c>
      <c r="E121" s="56">
        <v>24</v>
      </c>
      <c r="F121" s="56">
        <v>2</v>
      </c>
      <c r="G121" s="56">
        <v>1</v>
      </c>
      <c r="H121" s="62">
        <v>263</v>
      </c>
      <c r="I121" s="56" t="s">
        <v>485</v>
      </c>
      <c r="J121" s="63" t="s">
        <v>413</v>
      </c>
    </row>
    <row r="122" spans="1:10" ht="24.95" customHeight="1">
      <c r="A122" s="56">
        <v>119</v>
      </c>
      <c r="B122" s="56" t="s">
        <v>225</v>
      </c>
      <c r="C122" s="56" t="s">
        <v>1147</v>
      </c>
      <c r="D122" s="56" t="s">
        <v>1267</v>
      </c>
      <c r="E122" s="56" t="s">
        <v>280</v>
      </c>
      <c r="F122" s="56">
        <v>8</v>
      </c>
      <c r="G122" s="56">
        <v>7</v>
      </c>
      <c r="H122" s="62">
        <v>614</v>
      </c>
      <c r="I122" s="56" t="s">
        <v>483</v>
      </c>
      <c r="J122" s="63" t="s">
        <v>331</v>
      </c>
    </row>
    <row r="123" spans="1:10" ht="24.95" customHeight="1">
      <c r="A123" s="56">
        <v>120</v>
      </c>
      <c r="B123" s="56" t="s">
        <v>864</v>
      </c>
      <c r="C123" s="56" t="s">
        <v>1321</v>
      </c>
      <c r="D123" s="56" t="s">
        <v>1319</v>
      </c>
      <c r="E123" s="56" t="s">
        <v>596</v>
      </c>
      <c r="F123" s="56">
        <v>19</v>
      </c>
      <c r="G123" s="56">
        <v>17</v>
      </c>
      <c r="H123" s="62">
        <v>1351</v>
      </c>
      <c r="I123" s="56" t="s">
        <v>558</v>
      </c>
      <c r="J123" s="63" t="s">
        <v>924</v>
      </c>
    </row>
    <row r="124" spans="1:10" ht="24.95" customHeight="1">
      <c r="A124" s="56">
        <v>121</v>
      </c>
      <c r="B124" s="56" t="s">
        <v>226</v>
      </c>
      <c r="C124" s="56" t="s">
        <v>1148</v>
      </c>
      <c r="D124" s="56" t="s">
        <v>1149</v>
      </c>
      <c r="E124" s="56">
        <v>18</v>
      </c>
      <c r="F124" s="56">
        <v>7</v>
      </c>
      <c r="G124" s="56">
        <v>6</v>
      </c>
      <c r="H124" s="62">
        <v>528</v>
      </c>
      <c r="I124" s="56" t="s">
        <v>559</v>
      </c>
      <c r="J124" s="63" t="s">
        <v>741</v>
      </c>
    </row>
    <row r="125" spans="1:10" ht="24.95" customHeight="1">
      <c r="A125" s="56">
        <v>122</v>
      </c>
      <c r="B125" s="56" t="s">
        <v>858</v>
      </c>
      <c r="C125" s="56" t="s">
        <v>1150</v>
      </c>
      <c r="D125" s="56" t="s">
        <v>1268</v>
      </c>
      <c r="E125" s="56" t="s">
        <v>237</v>
      </c>
      <c r="F125" s="56">
        <v>8</v>
      </c>
      <c r="G125" s="56">
        <v>7</v>
      </c>
      <c r="H125" s="62">
        <v>628</v>
      </c>
      <c r="I125" s="56" t="s">
        <v>560</v>
      </c>
      <c r="J125" s="63" t="s">
        <v>378</v>
      </c>
    </row>
    <row r="126" spans="1:10" ht="24.95" customHeight="1">
      <c r="A126" s="56">
        <v>123</v>
      </c>
      <c r="B126" s="56" t="s">
        <v>857</v>
      </c>
      <c r="C126" s="56" t="s">
        <v>950</v>
      </c>
      <c r="D126" s="56" t="s">
        <v>1269</v>
      </c>
      <c r="E126" s="56">
        <v>20</v>
      </c>
      <c r="F126" s="56">
        <v>8</v>
      </c>
      <c r="G126" s="56">
        <v>7</v>
      </c>
      <c r="H126" s="62">
        <v>635</v>
      </c>
      <c r="I126" s="56" t="s">
        <v>561</v>
      </c>
      <c r="J126" s="63" t="s">
        <v>338</v>
      </c>
    </row>
    <row r="127" spans="1:10" ht="24.95" customHeight="1">
      <c r="A127" s="56">
        <v>124</v>
      </c>
      <c r="B127" s="56" t="s">
        <v>14</v>
      </c>
      <c r="C127" s="56" t="s">
        <v>1295</v>
      </c>
      <c r="D127" s="61" t="s">
        <v>1357</v>
      </c>
      <c r="E127" s="56" t="s">
        <v>239</v>
      </c>
      <c r="F127" s="56">
        <v>7</v>
      </c>
      <c r="G127" s="56">
        <v>6</v>
      </c>
      <c r="H127" s="62">
        <v>299</v>
      </c>
      <c r="I127" s="56" t="s">
        <v>562</v>
      </c>
      <c r="J127" s="63" t="s">
        <v>353</v>
      </c>
    </row>
    <row r="128" spans="1:10" ht="24.95" customHeight="1">
      <c r="A128" s="56">
        <v>125</v>
      </c>
      <c r="B128" s="56" t="s">
        <v>862</v>
      </c>
      <c r="C128" s="56" t="s">
        <v>942</v>
      </c>
      <c r="D128" s="56" t="s">
        <v>1270</v>
      </c>
      <c r="E128" s="56" t="s">
        <v>238</v>
      </c>
      <c r="F128" s="56">
        <v>4</v>
      </c>
      <c r="G128" s="56">
        <v>3</v>
      </c>
      <c r="H128" s="62">
        <v>299</v>
      </c>
      <c r="I128" s="56" t="s">
        <v>563</v>
      </c>
      <c r="J128" s="63" t="s">
        <v>305</v>
      </c>
    </row>
    <row r="129" spans="1:10" ht="24.95" customHeight="1">
      <c r="A129" s="56">
        <v>126</v>
      </c>
      <c r="B129" s="56" t="s">
        <v>227</v>
      </c>
      <c r="C129" s="56" t="s">
        <v>1151</v>
      </c>
      <c r="D129" s="56" t="s">
        <v>1152</v>
      </c>
      <c r="E129" s="56">
        <v>14</v>
      </c>
      <c r="F129" s="56">
        <v>2</v>
      </c>
      <c r="G129" s="56">
        <v>2</v>
      </c>
      <c r="H129" s="62">
        <v>111</v>
      </c>
      <c r="I129" s="56" t="s">
        <v>486</v>
      </c>
      <c r="J129" s="63" t="s">
        <v>361</v>
      </c>
    </row>
    <row r="130" spans="1:10" ht="24.95" customHeight="1">
      <c r="A130" s="56">
        <v>127</v>
      </c>
      <c r="B130" s="56" t="s">
        <v>228</v>
      </c>
      <c r="C130" s="56" t="s">
        <v>868</v>
      </c>
      <c r="D130" s="56" t="s">
        <v>1271</v>
      </c>
      <c r="E130" s="56" t="s">
        <v>241</v>
      </c>
      <c r="F130" s="56">
        <v>5</v>
      </c>
      <c r="G130" s="56">
        <v>4</v>
      </c>
      <c r="H130" s="62">
        <v>370</v>
      </c>
      <c r="I130" s="56" t="s">
        <v>487</v>
      </c>
      <c r="J130" s="63" t="s">
        <v>416</v>
      </c>
    </row>
    <row r="131" spans="1:10" ht="24.95" customHeight="1">
      <c r="A131" s="56">
        <v>128</v>
      </c>
      <c r="B131" s="56" t="s">
        <v>1251</v>
      </c>
      <c r="C131" s="56" t="s">
        <v>1153</v>
      </c>
      <c r="D131" s="56" t="s">
        <v>1272</v>
      </c>
      <c r="E131" s="56" t="s">
        <v>240</v>
      </c>
      <c r="F131" s="56">
        <v>9</v>
      </c>
      <c r="G131" s="56">
        <v>8</v>
      </c>
      <c r="H131" s="62">
        <v>534</v>
      </c>
      <c r="I131" s="56" t="s">
        <v>488</v>
      </c>
      <c r="J131" s="63" t="s">
        <v>301</v>
      </c>
    </row>
    <row r="132" spans="1:10" ht="24.95" customHeight="1">
      <c r="A132" s="56">
        <v>129</v>
      </c>
      <c r="B132" s="56" t="s">
        <v>863</v>
      </c>
      <c r="C132" s="56" t="s">
        <v>988</v>
      </c>
      <c r="D132" s="56" t="s">
        <v>1154</v>
      </c>
      <c r="E132" s="56" t="s">
        <v>242</v>
      </c>
      <c r="F132" s="56">
        <v>22</v>
      </c>
      <c r="G132" s="56">
        <v>19</v>
      </c>
      <c r="H132" s="62">
        <v>1042</v>
      </c>
      <c r="I132" s="56" t="s">
        <v>564</v>
      </c>
      <c r="J132" s="63" t="s">
        <v>354</v>
      </c>
    </row>
    <row r="133" spans="1:10" ht="24.95" customHeight="1">
      <c r="A133" s="56">
        <v>130</v>
      </c>
      <c r="B133" s="56" t="s">
        <v>840</v>
      </c>
      <c r="C133" s="56" t="s">
        <v>232</v>
      </c>
      <c r="D133" s="59" t="s">
        <v>1306</v>
      </c>
      <c r="E133" s="56">
        <v>16</v>
      </c>
      <c r="F133" s="56">
        <v>5</v>
      </c>
      <c r="G133" s="56">
        <v>5</v>
      </c>
      <c r="H133" s="62">
        <v>608</v>
      </c>
      <c r="I133" s="56" t="s">
        <v>565</v>
      </c>
      <c r="J133" s="63" t="s">
        <v>312</v>
      </c>
    </row>
    <row r="134" spans="1:10" ht="24.95" customHeight="1">
      <c r="A134" s="56">
        <v>131</v>
      </c>
      <c r="B134" s="56" t="s">
        <v>423</v>
      </c>
      <c r="C134" s="56" t="s">
        <v>424</v>
      </c>
      <c r="D134" s="56" t="s">
        <v>1155</v>
      </c>
      <c r="E134" s="56">
        <v>9</v>
      </c>
      <c r="F134" s="56">
        <v>1</v>
      </c>
      <c r="G134" s="56">
        <v>1</v>
      </c>
      <c r="H134" s="62">
        <v>47</v>
      </c>
      <c r="I134" s="56" t="s">
        <v>566</v>
      </c>
      <c r="J134" s="63" t="s">
        <v>425</v>
      </c>
    </row>
    <row r="135" spans="1:10" ht="24.95" customHeight="1">
      <c r="A135" s="56">
        <v>132</v>
      </c>
      <c r="B135" s="56" t="s">
        <v>1249</v>
      </c>
      <c r="C135" s="56" t="s">
        <v>322</v>
      </c>
      <c r="D135" s="56" t="s">
        <v>1250</v>
      </c>
      <c r="E135" s="56" t="s">
        <v>243</v>
      </c>
      <c r="F135" s="56">
        <v>5</v>
      </c>
      <c r="G135" s="56">
        <v>5</v>
      </c>
      <c r="H135" s="62">
        <v>477</v>
      </c>
      <c r="I135" s="56" t="s">
        <v>567</v>
      </c>
      <c r="J135" s="63" t="s">
        <v>323</v>
      </c>
    </row>
    <row r="136" spans="1:10" s="7" customFormat="1" ht="24.95" customHeight="1">
      <c r="A136" s="56">
        <v>133</v>
      </c>
      <c r="B136" s="56" t="s">
        <v>10</v>
      </c>
      <c r="C136" s="56" t="s">
        <v>806</v>
      </c>
      <c r="D136" s="56" t="s">
        <v>1156</v>
      </c>
      <c r="E136" s="56">
        <v>12</v>
      </c>
      <c r="F136" s="56">
        <v>1</v>
      </c>
      <c r="G136" s="56">
        <v>1</v>
      </c>
      <c r="H136" s="62">
        <v>89</v>
      </c>
      <c r="I136" s="56" t="s">
        <v>568</v>
      </c>
      <c r="J136" s="63" t="s">
        <v>417</v>
      </c>
    </row>
    <row r="137" spans="1:10" ht="24.95" customHeight="1">
      <c r="A137" s="56">
        <v>134</v>
      </c>
      <c r="B137" s="56" t="s">
        <v>33</v>
      </c>
      <c r="C137" s="56" t="s">
        <v>1157</v>
      </c>
      <c r="D137" s="56" t="s">
        <v>1158</v>
      </c>
      <c r="E137" s="56" t="s">
        <v>244</v>
      </c>
      <c r="F137" s="56">
        <v>5</v>
      </c>
      <c r="G137" s="56">
        <v>4</v>
      </c>
      <c r="H137" s="62">
        <v>268</v>
      </c>
      <c r="I137" s="56" t="s">
        <v>569</v>
      </c>
      <c r="J137" s="63" t="s">
        <v>317</v>
      </c>
    </row>
    <row r="138" spans="1:10" ht="24.95" customHeight="1">
      <c r="A138" s="56">
        <v>135</v>
      </c>
      <c r="B138" s="56" t="s">
        <v>875</v>
      </c>
      <c r="C138" s="56" t="s">
        <v>1159</v>
      </c>
      <c r="D138" s="56" t="s">
        <v>1160</v>
      </c>
      <c r="E138" s="56" t="s">
        <v>245</v>
      </c>
      <c r="F138" s="56">
        <v>4</v>
      </c>
      <c r="G138" s="56">
        <v>3</v>
      </c>
      <c r="H138" s="62">
        <v>252</v>
      </c>
      <c r="I138" s="56" t="s">
        <v>570</v>
      </c>
      <c r="J138" s="63" t="s">
        <v>790</v>
      </c>
    </row>
    <row r="139" spans="1:10" ht="24.95" customHeight="1">
      <c r="A139" s="56">
        <v>136</v>
      </c>
      <c r="B139" s="56" t="s">
        <v>877</v>
      </c>
      <c r="C139" s="56" t="s">
        <v>1161</v>
      </c>
      <c r="D139" s="56" t="s">
        <v>1162</v>
      </c>
      <c r="E139" s="56" t="s">
        <v>246</v>
      </c>
      <c r="F139" s="56">
        <v>4</v>
      </c>
      <c r="G139" s="56">
        <v>3</v>
      </c>
      <c r="H139" s="62">
        <v>288</v>
      </c>
      <c r="I139" s="56" t="s">
        <v>570</v>
      </c>
      <c r="J139" s="63" t="s">
        <v>365</v>
      </c>
    </row>
    <row r="140" spans="1:10" ht="24.95" customHeight="1">
      <c r="A140" s="56">
        <v>137</v>
      </c>
      <c r="B140" s="56" t="s">
        <v>912</v>
      </c>
      <c r="C140" s="56" t="s">
        <v>1163</v>
      </c>
      <c r="D140" s="56" t="s">
        <v>1164</v>
      </c>
      <c r="E140" s="56">
        <v>19</v>
      </c>
      <c r="F140" s="56">
        <v>12</v>
      </c>
      <c r="G140" s="56">
        <v>11</v>
      </c>
      <c r="H140" s="62">
        <v>950</v>
      </c>
      <c r="I140" s="56" t="s">
        <v>571</v>
      </c>
      <c r="J140" s="63" t="s">
        <v>311</v>
      </c>
    </row>
    <row r="141" spans="1:10" ht="24.95" customHeight="1">
      <c r="A141" s="56">
        <v>138</v>
      </c>
      <c r="B141" s="56" t="s">
        <v>878</v>
      </c>
      <c r="C141" s="56" t="s">
        <v>1165</v>
      </c>
      <c r="D141" s="56" t="s">
        <v>1325</v>
      </c>
      <c r="E141" s="56" t="s">
        <v>246</v>
      </c>
      <c r="F141" s="56">
        <v>5</v>
      </c>
      <c r="G141" s="56">
        <v>4</v>
      </c>
      <c r="H141" s="62">
        <v>280</v>
      </c>
      <c r="I141" s="56" t="s">
        <v>603</v>
      </c>
      <c r="J141" s="63" t="s">
        <v>377</v>
      </c>
    </row>
    <row r="142" spans="1:10" ht="24.95" customHeight="1">
      <c r="A142" s="56">
        <v>139</v>
      </c>
      <c r="B142" s="56" t="s">
        <v>876</v>
      </c>
      <c r="C142" s="56" t="s">
        <v>233</v>
      </c>
      <c r="D142" s="59" t="s">
        <v>1336</v>
      </c>
      <c r="E142" s="56" t="s">
        <v>238</v>
      </c>
      <c r="F142" s="56">
        <v>7</v>
      </c>
      <c r="G142" s="56">
        <v>6</v>
      </c>
      <c r="H142" s="62">
        <v>325</v>
      </c>
      <c r="I142" s="56" t="s">
        <v>259</v>
      </c>
      <c r="J142" s="63" t="s">
        <v>336</v>
      </c>
    </row>
    <row r="143" spans="1:10" ht="24.95" customHeight="1">
      <c r="A143" s="56">
        <v>140</v>
      </c>
      <c r="B143" s="56" t="s">
        <v>687</v>
      </c>
      <c r="C143" s="56" t="s">
        <v>1166</v>
      </c>
      <c r="D143" s="56" t="s">
        <v>1236</v>
      </c>
      <c r="E143" s="56">
        <v>15</v>
      </c>
      <c r="F143" s="56">
        <v>6</v>
      </c>
      <c r="G143" s="56">
        <v>5</v>
      </c>
      <c r="H143" s="62">
        <v>621</v>
      </c>
      <c r="I143" s="56" t="s">
        <v>421</v>
      </c>
      <c r="J143" s="63" t="s">
        <v>646</v>
      </c>
    </row>
    <row r="144" spans="1:10" ht="24.95" customHeight="1">
      <c r="A144" s="56">
        <v>141</v>
      </c>
      <c r="B144" s="56" t="s">
        <v>19</v>
      </c>
      <c r="C144" s="56" t="s">
        <v>20</v>
      </c>
      <c r="D144" s="56" t="s">
        <v>1273</v>
      </c>
      <c r="E144" s="56" t="s">
        <v>244</v>
      </c>
      <c r="F144" s="56">
        <v>9</v>
      </c>
      <c r="G144" s="56">
        <v>6</v>
      </c>
      <c r="H144" s="62">
        <v>341</v>
      </c>
      <c r="I144" s="56" t="s">
        <v>572</v>
      </c>
      <c r="J144" s="63" t="s">
        <v>367</v>
      </c>
    </row>
    <row r="145" spans="1:10" ht="24.95" customHeight="1">
      <c r="A145" s="56">
        <v>142</v>
      </c>
      <c r="B145" s="56" t="s">
        <v>940</v>
      </c>
      <c r="C145" s="56" t="s">
        <v>43</v>
      </c>
      <c r="D145" s="59" t="s">
        <v>1307</v>
      </c>
      <c r="E145" s="56" t="s">
        <v>247</v>
      </c>
      <c r="F145" s="56">
        <v>5</v>
      </c>
      <c r="G145" s="56">
        <v>5</v>
      </c>
      <c r="H145" s="62">
        <v>442</v>
      </c>
      <c r="I145" s="56" t="s">
        <v>573</v>
      </c>
      <c r="J145" s="63" t="s">
        <v>303</v>
      </c>
    </row>
    <row r="146" spans="1:10" ht="24.95" customHeight="1">
      <c r="A146" s="56">
        <v>143</v>
      </c>
      <c r="B146" s="56" t="s">
        <v>919</v>
      </c>
      <c r="C146" s="56" t="s">
        <v>333</v>
      </c>
      <c r="D146" s="56" t="s">
        <v>1167</v>
      </c>
      <c r="E146" s="56" t="s">
        <v>248</v>
      </c>
      <c r="F146" s="56">
        <v>5</v>
      </c>
      <c r="G146" s="56">
        <v>4</v>
      </c>
      <c r="H146" s="62">
        <v>282</v>
      </c>
      <c r="I146" s="56" t="s">
        <v>260</v>
      </c>
      <c r="J146" s="63" t="s">
        <v>334</v>
      </c>
    </row>
    <row r="147" spans="1:10" ht="24.95" customHeight="1">
      <c r="A147" s="56">
        <v>144</v>
      </c>
      <c r="B147" s="56" t="s">
        <v>879</v>
      </c>
      <c r="C147" s="56" t="s">
        <v>342</v>
      </c>
      <c r="D147" s="56" t="s">
        <v>1168</v>
      </c>
      <c r="E147" s="56" t="s">
        <v>249</v>
      </c>
      <c r="F147" s="56">
        <v>14</v>
      </c>
      <c r="G147" s="56">
        <v>13</v>
      </c>
      <c r="H147" s="62">
        <v>718</v>
      </c>
      <c r="I147" s="56" t="s">
        <v>261</v>
      </c>
      <c r="J147" s="63" t="s">
        <v>343</v>
      </c>
    </row>
    <row r="148" spans="1:10" ht="24.95" customHeight="1">
      <c r="A148" s="56">
        <v>145</v>
      </c>
      <c r="B148" s="56" t="s">
        <v>893</v>
      </c>
      <c r="C148" s="56" t="s">
        <v>978</v>
      </c>
      <c r="D148" s="56" t="s">
        <v>1169</v>
      </c>
      <c r="E148" s="56" t="s">
        <v>258</v>
      </c>
      <c r="F148" s="56">
        <v>7</v>
      </c>
      <c r="G148" s="56">
        <v>6</v>
      </c>
      <c r="H148" s="62">
        <v>236</v>
      </c>
      <c r="I148" s="56" t="s">
        <v>275</v>
      </c>
      <c r="J148" s="63" t="s">
        <v>326</v>
      </c>
    </row>
    <row r="149" spans="1:10" ht="24.95" customHeight="1">
      <c r="A149" s="56">
        <v>146</v>
      </c>
      <c r="B149" s="56" t="s">
        <v>844</v>
      </c>
      <c r="C149" s="56" t="s">
        <v>845</v>
      </c>
      <c r="D149" s="56" t="s">
        <v>1237</v>
      </c>
      <c r="E149" s="56" t="s">
        <v>251</v>
      </c>
      <c r="F149" s="56">
        <v>14</v>
      </c>
      <c r="G149" s="56">
        <v>12</v>
      </c>
      <c r="H149" s="62">
        <v>938</v>
      </c>
      <c r="I149" s="56" t="s">
        <v>263</v>
      </c>
      <c r="J149" s="63" t="s">
        <v>647</v>
      </c>
    </row>
    <row r="150" spans="1:10" ht="24.95" customHeight="1">
      <c r="A150" s="56">
        <v>147</v>
      </c>
      <c r="B150" s="56" t="s">
        <v>8</v>
      </c>
      <c r="C150" s="56" t="s">
        <v>896</v>
      </c>
      <c r="D150" s="59" t="s">
        <v>1170</v>
      </c>
      <c r="E150" s="56" t="s">
        <v>250</v>
      </c>
      <c r="F150" s="56">
        <v>7</v>
      </c>
      <c r="G150" s="56">
        <v>6</v>
      </c>
      <c r="H150" s="62">
        <v>341</v>
      </c>
      <c r="I150" s="56" t="s">
        <v>262</v>
      </c>
      <c r="J150" s="63" t="s">
        <v>574</v>
      </c>
    </row>
    <row r="151" spans="1:10" ht="24.95" customHeight="1">
      <c r="A151" s="56">
        <v>148</v>
      </c>
      <c r="B151" s="56" t="s">
        <v>843</v>
      </c>
      <c r="C151" s="56" t="s">
        <v>368</v>
      </c>
      <c r="D151" s="59" t="s">
        <v>1323</v>
      </c>
      <c r="E151" s="56" t="s">
        <v>256</v>
      </c>
      <c r="F151" s="56">
        <v>4</v>
      </c>
      <c r="G151" s="56">
        <v>4</v>
      </c>
      <c r="H151" s="62">
        <v>286</v>
      </c>
      <c r="I151" s="56" t="s">
        <v>271</v>
      </c>
      <c r="J151" s="63" t="s">
        <v>369</v>
      </c>
    </row>
    <row r="152" spans="1:10" ht="24.95" customHeight="1">
      <c r="A152" s="56">
        <v>149</v>
      </c>
      <c r="B152" s="56" t="s">
        <v>11</v>
      </c>
      <c r="C152" s="56" t="s">
        <v>318</v>
      </c>
      <c r="D152" s="56" t="s">
        <v>1171</v>
      </c>
      <c r="E152" s="56">
        <v>15</v>
      </c>
      <c r="F152" s="56">
        <v>9</v>
      </c>
      <c r="G152" s="56">
        <v>8</v>
      </c>
      <c r="H152" s="62">
        <v>311</v>
      </c>
      <c r="I152" s="56" t="s">
        <v>272</v>
      </c>
      <c r="J152" s="63" t="s">
        <v>319</v>
      </c>
    </row>
    <row r="153" spans="1:10" ht="24.95" customHeight="1">
      <c r="A153" s="56">
        <v>150</v>
      </c>
      <c r="B153" s="56" t="s">
        <v>24</v>
      </c>
      <c r="C153" s="56" t="s">
        <v>23</v>
      </c>
      <c r="D153" s="56" t="s">
        <v>1274</v>
      </c>
      <c r="E153" s="56">
        <v>15</v>
      </c>
      <c r="F153" s="56">
        <v>9</v>
      </c>
      <c r="G153" s="56">
        <v>7</v>
      </c>
      <c r="H153" s="62">
        <v>449</v>
      </c>
      <c r="I153" s="56" t="s">
        <v>266</v>
      </c>
      <c r="J153" s="63" t="s">
        <v>362</v>
      </c>
    </row>
    <row r="154" spans="1:10" ht="24.95" customHeight="1">
      <c r="A154" s="56">
        <v>151</v>
      </c>
      <c r="B154" s="56" t="s">
        <v>867</v>
      </c>
      <c r="C154" s="56" t="s">
        <v>41</v>
      </c>
      <c r="D154" s="57" t="s">
        <v>1344</v>
      </c>
      <c r="E154" s="56">
        <v>20</v>
      </c>
      <c r="F154" s="56">
        <v>27</v>
      </c>
      <c r="G154" s="56">
        <v>25</v>
      </c>
      <c r="H154" s="62">
        <v>1739</v>
      </c>
      <c r="I154" s="56" t="s">
        <v>264</v>
      </c>
      <c r="J154" s="63" t="s">
        <v>300</v>
      </c>
    </row>
    <row r="155" spans="1:10" ht="24.95" customHeight="1">
      <c r="A155" s="56">
        <v>152</v>
      </c>
      <c r="B155" s="56" t="s">
        <v>842</v>
      </c>
      <c r="C155" s="56" t="s">
        <v>1172</v>
      </c>
      <c r="D155" s="56" t="s">
        <v>1275</v>
      </c>
      <c r="E155" s="56">
        <v>15</v>
      </c>
      <c r="F155" s="56">
        <v>5</v>
      </c>
      <c r="G155" s="56">
        <v>4</v>
      </c>
      <c r="H155" s="62">
        <v>318</v>
      </c>
      <c r="I155" s="56" t="s">
        <v>273</v>
      </c>
      <c r="J155" s="63" t="s">
        <v>339</v>
      </c>
    </row>
    <row r="156" spans="1:10" ht="24.95" customHeight="1">
      <c r="A156" s="56">
        <v>153</v>
      </c>
      <c r="B156" s="56" t="s">
        <v>52</v>
      </c>
      <c r="C156" s="56" t="s">
        <v>822</v>
      </c>
      <c r="D156" s="56" t="s">
        <v>1173</v>
      </c>
      <c r="E156" s="56">
        <v>20</v>
      </c>
      <c r="F156" s="56">
        <v>5</v>
      </c>
      <c r="G156" s="56">
        <v>5</v>
      </c>
      <c r="H156" s="62">
        <v>400</v>
      </c>
      <c r="I156" s="56" t="s">
        <v>265</v>
      </c>
      <c r="J156" s="63" t="s">
        <v>337</v>
      </c>
    </row>
    <row r="157" spans="1:10" ht="24.95" customHeight="1">
      <c r="A157" s="56">
        <v>154</v>
      </c>
      <c r="B157" s="56" t="s">
        <v>51</v>
      </c>
      <c r="C157" s="56" t="s">
        <v>50</v>
      </c>
      <c r="D157" s="56" t="s">
        <v>1276</v>
      </c>
      <c r="E157" s="56" t="s">
        <v>252</v>
      </c>
      <c r="F157" s="56">
        <v>11</v>
      </c>
      <c r="G157" s="56">
        <v>8</v>
      </c>
      <c r="H157" s="62">
        <v>579</v>
      </c>
      <c r="I157" s="56" t="s">
        <v>267</v>
      </c>
      <c r="J157" s="63" t="s">
        <v>329</v>
      </c>
    </row>
    <row r="158" spans="1:10" ht="24.95" customHeight="1">
      <c r="A158" s="56">
        <v>155</v>
      </c>
      <c r="B158" s="56" t="s">
        <v>40</v>
      </c>
      <c r="C158" s="56" t="s">
        <v>1174</v>
      </c>
      <c r="D158" s="67" t="s">
        <v>1346</v>
      </c>
      <c r="E158" s="56" t="s">
        <v>254</v>
      </c>
      <c r="F158" s="56">
        <v>5</v>
      </c>
      <c r="G158" s="56">
        <v>5</v>
      </c>
      <c r="H158" s="62">
        <v>423</v>
      </c>
      <c r="I158" s="56" t="s">
        <v>269</v>
      </c>
      <c r="J158" s="63" t="s">
        <v>314</v>
      </c>
    </row>
    <row r="159" spans="1:10" ht="24.95" customHeight="1">
      <c r="A159" s="56">
        <v>156</v>
      </c>
      <c r="B159" s="56" t="s">
        <v>865</v>
      </c>
      <c r="C159" s="56" t="s">
        <v>1233</v>
      </c>
      <c r="D159" s="56" t="s">
        <v>1234</v>
      </c>
      <c r="E159" s="56" t="s">
        <v>255</v>
      </c>
      <c r="F159" s="56">
        <v>4</v>
      </c>
      <c r="G159" s="56">
        <v>4</v>
      </c>
      <c r="H159" s="62">
        <v>311</v>
      </c>
      <c r="I159" s="56" t="s">
        <v>270</v>
      </c>
      <c r="J159" s="63" t="s">
        <v>37</v>
      </c>
    </row>
    <row r="160" spans="1:10" ht="24.75" customHeight="1">
      <c r="A160" s="56">
        <v>157</v>
      </c>
      <c r="B160" s="56" t="s">
        <v>841</v>
      </c>
      <c r="C160" s="56" t="s">
        <v>1175</v>
      </c>
      <c r="D160" s="56" t="s">
        <v>1235</v>
      </c>
      <c r="E160" s="56">
        <v>15</v>
      </c>
      <c r="F160" s="56">
        <v>8</v>
      </c>
      <c r="G160" s="56">
        <v>6</v>
      </c>
      <c r="H160" s="62">
        <v>390</v>
      </c>
      <c r="I160" s="56" t="s">
        <v>274</v>
      </c>
      <c r="J160" s="63" t="s">
        <v>330</v>
      </c>
    </row>
    <row r="161" spans="1:10" ht="24.95" customHeight="1">
      <c r="A161" s="56">
        <v>158</v>
      </c>
      <c r="B161" s="56" t="s">
        <v>21</v>
      </c>
      <c r="C161" s="56" t="s">
        <v>44</v>
      </c>
      <c r="D161" s="56" t="s">
        <v>1277</v>
      </c>
      <c r="E161" s="56" t="s">
        <v>257</v>
      </c>
      <c r="F161" s="56">
        <v>8</v>
      </c>
      <c r="G161" s="56">
        <v>7</v>
      </c>
      <c r="H161" s="62">
        <v>434</v>
      </c>
      <c r="I161" s="56" t="s">
        <v>274</v>
      </c>
      <c r="J161" s="63" t="s">
        <v>576</v>
      </c>
    </row>
    <row r="162" spans="1:10" ht="24.95" customHeight="1">
      <c r="A162" s="56">
        <v>159</v>
      </c>
      <c r="B162" s="56" t="s">
        <v>866</v>
      </c>
      <c r="C162" s="56" t="s">
        <v>799</v>
      </c>
      <c r="D162" s="56" t="s">
        <v>1278</v>
      </c>
      <c r="E162" s="56" t="s">
        <v>253</v>
      </c>
      <c r="F162" s="56">
        <v>18</v>
      </c>
      <c r="G162" s="56">
        <v>15</v>
      </c>
      <c r="H162" s="62">
        <v>936</v>
      </c>
      <c r="I162" s="56" t="s">
        <v>268</v>
      </c>
      <c r="J162" s="63" t="s">
        <v>577</v>
      </c>
    </row>
    <row r="163" spans="1:10" ht="24.95" customHeight="1">
      <c r="A163" s="56">
        <v>160</v>
      </c>
      <c r="B163" s="56" t="s">
        <v>30</v>
      </c>
      <c r="C163" s="56" t="s">
        <v>1176</v>
      </c>
      <c r="D163" s="59" t="s">
        <v>1308</v>
      </c>
      <c r="E163" s="56">
        <v>10</v>
      </c>
      <c r="F163" s="56">
        <v>3</v>
      </c>
      <c r="G163" s="56">
        <v>2</v>
      </c>
      <c r="H163" s="62">
        <v>200</v>
      </c>
      <c r="I163" s="56" t="s">
        <v>604</v>
      </c>
      <c r="J163" s="63" t="s">
        <v>575</v>
      </c>
    </row>
    <row r="164" spans="1:10" ht="24.95" customHeight="1">
      <c r="A164" s="56">
        <v>161</v>
      </c>
      <c r="B164" s="56" t="s">
        <v>789</v>
      </c>
      <c r="C164" s="56" t="s">
        <v>132</v>
      </c>
      <c r="D164" s="59" t="s">
        <v>1309</v>
      </c>
      <c r="E164" s="56" t="s">
        <v>292</v>
      </c>
      <c r="F164" s="56">
        <v>13</v>
      </c>
      <c r="G164" s="56">
        <v>11</v>
      </c>
      <c r="H164" s="62">
        <v>719</v>
      </c>
      <c r="I164" s="56" t="s">
        <v>288</v>
      </c>
      <c r="J164" s="63" t="s">
        <v>578</v>
      </c>
    </row>
    <row r="165" spans="1:10" ht="24.95" customHeight="1">
      <c r="A165" s="56">
        <v>162</v>
      </c>
      <c r="B165" s="56" t="s">
        <v>846</v>
      </c>
      <c r="C165" s="56" t="s">
        <v>774</v>
      </c>
      <c r="D165" s="56" t="s">
        <v>1177</v>
      </c>
      <c r="E165" s="56">
        <v>15</v>
      </c>
      <c r="F165" s="56">
        <v>3</v>
      </c>
      <c r="G165" s="56">
        <v>3</v>
      </c>
      <c r="H165" s="62">
        <v>269</v>
      </c>
      <c r="I165" s="56" t="s">
        <v>290</v>
      </c>
      <c r="J165" s="63" t="s">
        <v>736</v>
      </c>
    </row>
    <row r="166" spans="1:10" ht="24.95" customHeight="1">
      <c r="A166" s="56">
        <v>163</v>
      </c>
      <c r="B166" s="56" t="s">
        <v>344</v>
      </c>
      <c r="C166" s="56" t="s">
        <v>282</v>
      </c>
      <c r="D166" s="58" t="s">
        <v>1358</v>
      </c>
      <c r="E166" s="56">
        <v>15</v>
      </c>
      <c r="F166" s="56">
        <v>1</v>
      </c>
      <c r="G166" s="56">
        <v>1</v>
      </c>
      <c r="H166" s="62">
        <v>109</v>
      </c>
      <c r="I166" s="56" t="s">
        <v>285</v>
      </c>
      <c r="J166" s="63" t="s">
        <v>345</v>
      </c>
    </row>
    <row r="167" spans="1:10" ht="24.95" customHeight="1">
      <c r="A167" s="56">
        <v>164</v>
      </c>
      <c r="B167" s="56" t="s">
        <v>29</v>
      </c>
      <c r="C167" s="56" t="s">
        <v>293</v>
      </c>
      <c r="D167" s="56" t="s">
        <v>1248</v>
      </c>
      <c r="E167" s="56" t="s">
        <v>294</v>
      </c>
      <c r="F167" s="56">
        <v>5</v>
      </c>
      <c r="G167" s="56">
        <v>5</v>
      </c>
      <c r="H167" s="62">
        <v>346</v>
      </c>
      <c r="I167" s="56" t="s">
        <v>289</v>
      </c>
      <c r="J167" s="63" t="s">
        <v>579</v>
      </c>
    </row>
    <row r="168" spans="1:10" ht="24.95" customHeight="1">
      <c r="A168" s="56">
        <v>165</v>
      </c>
      <c r="B168" s="56" t="s">
        <v>28</v>
      </c>
      <c r="C168" s="56" t="s">
        <v>906</v>
      </c>
      <c r="D168" s="56" t="s">
        <v>1247</v>
      </c>
      <c r="E168" s="56" t="s">
        <v>291</v>
      </c>
      <c r="F168" s="56">
        <v>12</v>
      </c>
      <c r="G168" s="56">
        <v>12</v>
      </c>
      <c r="H168" s="62">
        <v>572</v>
      </c>
      <c r="I168" s="56" t="s">
        <v>289</v>
      </c>
      <c r="J168" s="63" t="s">
        <v>580</v>
      </c>
    </row>
    <row r="169" spans="1:10" ht="24.95" customHeight="1">
      <c r="A169" s="56">
        <v>166</v>
      </c>
      <c r="B169" s="56" t="s">
        <v>709</v>
      </c>
      <c r="C169" s="56" t="s">
        <v>1362</v>
      </c>
      <c r="D169" s="56" t="s">
        <v>1246</v>
      </c>
      <c r="E169" s="56" t="s">
        <v>283</v>
      </c>
      <c r="F169" s="56">
        <v>3</v>
      </c>
      <c r="G169" s="56">
        <v>3</v>
      </c>
      <c r="H169" s="62">
        <v>174</v>
      </c>
      <c r="I169" s="56" t="s">
        <v>286</v>
      </c>
      <c r="J169" s="63" t="s">
        <v>306</v>
      </c>
    </row>
    <row r="170" spans="1:10" ht="24.95" customHeight="1">
      <c r="A170" s="56">
        <v>167</v>
      </c>
      <c r="B170" s="56" t="s">
        <v>871</v>
      </c>
      <c r="C170" s="56" t="s">
        <v>870</v>
      </c>
      <c r="D170" s="56" t="s">
        <v>1245</v>
      </c>
      <c r="E170" s="56" t="s">
        <v>309</v>
      </c>
      <c r="F170" s="56">
        <v>11</v>
      </c>
      <c r="G170" s="56">
        <v>10</v>
      </c>
      <c r="H170" s="62">
        <v>560</v>
      </c>
      <c r="I170" s="56" t="s">
        <v>308</v>
      </c>
      <c r="J170" s="63" t="s">
        <v>310</v>
      </c>
    </row>
    <row r="171" spans="1:10" ht="24.95" customHeight="1">
      <c r="A171" s="56">
        <v>168</v>
      </c>
      <c r="B171" s="56" t="s">
        <v>18</v>
      </c>
      <c r="C171" s="56" t="s">
        <v>31</v>
      </c>
      <c r="D171" s="56" t="s">
        <v>1178</v>
      </c>
      <c r="E171" s="56" t="s">
        <v>284</v>
      </c>
      <c r="F171" s="56">
        <v>18</v>
      </c>
      <c r="G171" s="56">
        <v>16</v>
      </c>
      <c r="H171" s="62">
        <v>1015</v>
      </c>
      <c r="I171" s="56" t="s">
        <v>287</v>
      </c>
      <c r="J171" s="63" t="s">
        <v>38</v>
      </c>
    </row>
    <row r="172" spans="1:10" ht="24.95" customHeight="1">
      <c r="A172" s="56">
        <v>169</v>
      </c>
      <c r="B172" s="56" t="s">
        <v>873</v>
      </c>
      <c r="C172" s="56" t="s">
        <v>12</v>
      </c>
      <c r="D172" s="56" t="s">
        <v>1244</v>
      </c>
      <c r="E172" s="56">
        <v>20</v>
      </c>
      <c r="F172" s="56">
        <v>9</v>
      </c>
      <c r="G172" s="56">
        <v>8</v>
      </c>
      <c r="H172" s="62">
        <v>545</v>
      </c>
      <c r="I172" s="56" t="s">
        <v>295</v>
      </c>
      <c r="J172" s="63" t="s">
        <v>581</v>
      </c>
    </row>
    <row r="173" spans="1:10" ht="24.95" customHeight="1">
      <c r="A173" s="56">
        <v>170</v>
      </c>
      <c r="B173" s="56" t="s">
        <v>418</v>
      </c>
      <c r="C173" s="56" t="s">
        <v>419</v>
      </c>
      <c r="D173" s="60" t="s">
        <v>1359</v>
      </c>
      <c r="E173" s="56">
        <v>12</v>
      </c>
      <c r="F173" s="56">
        <v>5</v>
      </c>
      <c r="G173" s="56">
        <v>5</v>
      </c>
      <c r="H173" s="62">
        <v>309</v>
      </c>
      <c r="I173" s="56" t="s">
        <v>420</v>
      </c>
      <c r="J173" s="63" t="s">
        <v>582</v>
      </c>
    </row>
    <row r="174" spans="1:10" ht="24.95" customHeight="1">
      <c r="A174" s="56">
        <v>171</v>
      </c>
      <c r="B174" s="56" t="s">
        <v>656</v>
      </c>
      <c r="C174" s="56" t="s">
        <v>655</v>
      </c>
      <c r="D174" s="56" t="s">
        <v>1179</v>
      </c>
      <c r="E174" s="56">
        <v>8</v>
      </c>
      <c r="F174" s="56">
        <v>1</v>
      </c>
      <c r="G174" s="56">
        <v>1</v>
      </c>
      <c r="H174" s="62">
        <v>49</v>
      </c>
      <c r="I174" s="56" t="s">
        <v>422</v>
      </c>
      <c r="J174" s="63" t="s">
        <v>0</v>
      </c>
    </row>
    <row r="175" spans="1:10" ht="24.95" customHeight="1">
      <c r="A175" s="56">
        <v>172</v>
      </c>
      <c r="B175" s="56" t="s">
        <v>13</v>
      </c>
      <c r="C175" s="56" t="s">
        <v>943</v>
      </c>
      <c r="D175" s="56" t="s">
        <v>1180</v>
      </c>
      <c r="E175" s="56">
        <v>20</v>
      </c>
      <c r="F175" s="56">
        <v>4</v>
      </c>
      <c r="G175" s="56">
        <v>4</v>
      </c>
      <c r="H175" s="62">
        <v>276</v>
      </c>
      <c r="I175" s="56" t="s">
        <v>426</v>
      </c>
      <c r="J175" s="63" t="s">
        <v>899</v>
      </c>
    </row>
    <row r="176" spans="1:10" ht="24.95" customHeight="1">
      <c r="A176" s="56">
        <v>173</v>
      </c>
      <c r="B176" s="56" t="s">
        <v>653</v>
      </c>
      <c r="C176" s="56" t="s">
        <v>430</v>
      </c>
      <c r="D176" s="56" t="s">
        <v>1181</v>
      </c>
      <c r="E176" s="56">
        <v>8</v>
      </c>
      <c r="F176" s="56">
        <v>1</v>
      </c>
      <c r="G176" s="56">
        <v>1</v>
      </c>
      <c r="H176" s="62">
        <v>28</v>
      </c>
      <c r="I176" s="56" t="s">
        <v>431</v>
      </c>
      <c r="J176" s="63" t="s">
        <v>613</v>
      </c>
    </row>
    <row r="177" spans="1:10" ht="24.95" customHeight="1">
      <c r="A177" s="56">
        <v>174</v>
      </c>
      <c r="B177" s="56" t="s">
        <v>654</v>
      </c>
      <c r="C177" s="56" t="s">
        <v>432</v>
      </c>
      <c r="D177" s="56" t="s">
        <v>1182</v>
      </c>
      <c r="E177" s="56">
        <v>8</v>
      </c>
      <c r="F177" s="56">
        <v>1</v>
      </c>
      <c r="G177" s="56">
        <v>1</v>
      </c>
      <c r="H177" s="62">
        <v>28</v>
      </c>
      <c r="I177" s="56" t="s">
        <v>431</v>
      </c>
      <c r="J177" s="63" t="s">
        <v>614</v>
      </c>
    </row>
    <row r="178" spans="1:10" ht="24.95" customHeight="1">
      <c r="A178" s="56">
        <v>175</v>
      </c>
      <c r="B178" s="56" t="s">
        <v>16</v>
      </c>
      <c r="C178" s="56" t="s">
        <v>657</v>
      </c>
      <c r="D178" s="56" t="s">
        <v>1183</v>
      </c>
      <c r="E178" s="56" t="s">
        <v>433</v>
      </c>
      <c r="F178" s="56">
        <v>6</v>
      </c>
      <c r="G178" s="56">
        <v>6</v>
      </c>
      <c r="H178" s="62">
        <v>308</v>
      </c>
      <c r="I178" s="56" t="s">
        <v>434</v>
      </c>
      <c r="J178" s="63" t="s">
        <v>615</v>
      </c>
    </row>
    <row r="179" spans="1:10" ht="24.95" customHeight="1">
      <c r="A179" s="56">
        <v>176</v>
      </c>
      <c r="B179" s="56" t="s">
        <v>872</v>
      </c>
      <c r="C179" s="56" t="s">
        <v>874</v>
      </c>
      <c r="D179" s="56" t="s">
        <v>1243</v>
      </c>
      <c r="E179" s="56" t="s">
        <v>435</v>
      </c>
      <c r="F179" s="56">
        <v>6</v>
      </c>
      <c r="G179" s="56">
        <v>5</v>
      </c>
      <c r="H179" s="62">
        <v>292</v>
      </c>
      <c r="I179" s="56" t="s">
        <v>436</v>
      </c>
      <c r="J179" s="63" t="s">
        <v>584</v>
      </c>
    </row>
    <row r="180" spans="1:10" ht="24.95" customHeight="1">
      <c r="A180" s="56">
        <v>177</v>
      </c>
      <c r="B180" s="56" t="s">
        <v>437</v>
      </c>
      <c r="C180" s="56" t="s">
        <v>15</v>
      </c>
      <c r="D180" s="56" t="s">
        <v>1184</v>
      </c>
      <c r="E180" s="56">
        <v>19</v>
      </c>
      <c r="F180" s="56">
        <v>3</v>
      </c>
      <c r="G180" s="56">
        <v>2</v>
      </c>
      <c r="H180" s="62">
        <v>176</v>
      </c>
      <c r="I180" s="56" t="s">
        <v>441</v>
      </c>
      <c r="J180" s="63" t="s">
        <v>585</v>
      </c>
    </row>
    <row r="181" spans="1:10" ht="24.95" customHeight="1">
      <c r="A181" s="56">
        <v>178</v>
      </c>
      <c r="B181" s="56" t="s">
        <v>892</v>
      </c>
      <c r="C181" s="56" t="s">
        <v>438</v>
      </c>
      <c r="D181" s="56" t="s">
        <v>1185</v>
      </c>
      <c r="E181" s="56" t="s">
        <v>440</v>
      </c>
      <c r="F181" s="56">
        <v>14</v>
      </c>
      <c r="G181" s="56">
        <v>13</v>
      </c>
      <c r="H181" s="62">
        <v>778</v>
      </c>
      <c r="I181" s="56" t="s">
        <v>442</v>
      </c>
      <c r="J181" s="63" t="s">
        <v>586</v>
      </c>
    </row>
    <row r="182" spans="1:10" ht="24.95" customHeight="1">
      <c r="A182" s="56">
        <v>179</v>
      </c>
      <c r="B182" s="56" t="s">
        <v>652</v>
      </c>
      <c r="C182" s="56" t="s">
        <v>439</v>
      </c>
      <c r="D182" s="56" t="s">
        <v>1186</v>
      </c>
      <c r="E182" s="56">
        <v>12</v>
      </c>
      <c r="F182" s="56">
        <v>1</v>
      </c>
      <c r="G182" s="56">
        <v>1</v>
      </c>
      <c r="H182" s="62">
        <v>47</v>
      </c>
      <c r="I182" s="56" t="s">
        <v>443</v>
      </c>
      <c r="J182" s="63" t="s">
        <v>648</v>
      </c>
    </row>
    <row r="183" spans="1:10" ht="24.95" customHeight="1">
      <c r="A183" s="56">
        <v>180</v>
      </c>
      <c r="B183" s="56" t="s">
        <v>891</v>
      </c>
      <c r="C183" s="56" t="s">
        <v>444</v>
      </c>
      <c r="D183" s="56" t="s">
        <v>1187</v>
      </c>
      <c r="E183" s="56" t="s">
        <v>446</v>
      </c>
      <c r="F183" s="56">
        <v>5</v>
      </c>
      <c r="G183" s="56">
        <v>4</v>
      </c>
      <c r="H183" s="62">
        <v>288</v>
      </c>
      <c r="I183" s="56" t="s">
        <v>448</v>
      </c>
      <c r="J183" s="63" t="s">
        <v>587</v>
      </c>
    </row>
    <row r="184" spans="1:10" ht="24.95" customHeight="1">
      <c r="A184" s="56">
        <v>181</v>
      </c>
      <c r="B184" s="56" t="s">
        <v>854</v>
      </c>
      <c r="C184" s="56" t="s">
        <v>445</v>
      </c>
      <c r="D184" s="59" t="s">
        <v>1310</v>
      </c>
      <c r="E184" s="56" t="s">
        <v>447</v>
      </c>
      <c r="F184" s="56">
        <v>7</v>
      </c>
      <c r="G184" s="56">
        <v>6</v>
      </c>
      <c r="H184" s="62">
        <v>471</v>
      </c>
      <c r="I184" s="56" t="s">
        <v>449</v>
      </c>
      <c r="J184" s="63" t="s">
        <v>588</v>
      </c>
    </row>
    <row r="185" spans="1:10" ht="24.95" customHeight="1">
      <c r="A185" s="56">
        <v>182</v>
      </c>
      <c r="B185" s="56" t="s">
        <v>22</v>
      </c>
      <c r="C185" s="56" t="s">
        <v>1188</v>
      </c>
      <c r="D185" s="56" t="s">
        <v>1343</v>
      </c>
      <c r="E185" s="56" t="s">
        <v>589</v>
      </c>
      <c r="F185" s="56">
        <v>12</v>
      </c>
      <c r="G185" s="56">
        <v>10</v>
      </c>
      <c r="H185" s="62">
        <v>573</v>
      </c>
      <c r="I185" s="56" t="s">
        <v>590</v>
      </c>
      <c r="J185" s="63" t="s">
        <v>616</v>
      </c>
    </row>
    <row r="186" spans="1:10" ht="24.95" customHeight="1">
      <c r="A186" s="56">
        <v>183</v>
      </c>
      <c r="B186" s="56" t="s">
        <v>9</v>
      </c>
      <c r="C186" s="56" t="s">
        <v>1300</v>
      </c>
      <c r="D186" s="59" t="s">
        <v>1311</v>
      </c>
      <c r="E186" s="56" t="s">
        <v>591</v>
      </c>
      <c r="F186" s="56">
        <v>12</v>
      </c>
      <c r="G186" s="56">
        <v>9</v>
      </c>
      <c r="H186" s="62">
        <v>465</v>
      </c>
      <c r="I186" s="56" t="s">
        <v>590</v>
      </c>
      <c r="J186" s="63" t="s">
        <v>617</v>
      </c>
    </row>
    <row r="187" spans="1:10" ht="24.95" customHeight="1">
      <c r="A187" s="56">
        <v>184</v>
      </c>
      <c r="B187" s="56" t="s">
        <v>907</v>
      </c>
      <c r="C187" s="56" t="s">
        <v>597</v>
      </c>
      <c r="D187" s="56" t="s">
        <v>1279</v>
      </c>
      <c r="E187" s="56" t="s">
        <v>602</v>
      </c>
      <c r="F187" s="56">
        <v>11</v>
      </c>
      <c r="G187" s="56">
        <v>9</v>
      </c>
      <c r="H187" s="62">
        <v>429</v>
      </c>
      <c r="I187" s="56" t="s">
        <v>598</v>
      </c>
      <c r="J187" s="63" t="s">
        <v>618</v>
      </c>
    </row>
    <row r="188" spans="1:10" ht="24.95" customHeight="1">
      <c r="A188" s="56">
        <v>185</v>
      </c>
      <c r="B188" s="56" t="s">
        <v>1351</v>
      </c>
      <c r="C188" s="56" t="s">
        <v>599</v>
      </c>
      <c r="D188" s="56" t="s">
        <v>1352</v>
      </c>
      <c r="E188" s="56" t="s">
        <v>602</v>
      </c>
      <c r="F188" s="56">
        <v>19</v>
      </c>
      <c r="G188" s="56">
        <v>16</v>
      </c>
      <c r="H188" s="62">
        <v>917</v>
      </c>
      <c r="I188" s="56" t="s">
        <v>598</v>
      </c>
      <c r="J188" s="63" t="s">
        <v>619</v>
      </c>
    </row>
    <row r="189" spans="1:10" ht="24.95" customHeight="1">
      <c r="A189" s="56">
        <v>186</v>
      </c>
      <c r="B189" s="56" t="s">
        <v>601</v>
      </c>
      <c r="C189" s="56" t="s">
        <v>600</v>
      </c>
      <c r="D189" s="56" t="s">
        <v>1280</v>
      </c>
      <c r="E189" s="56">
        <v>12</v>
      </c>
      <c r="F189" s="56">
        <v>5</v>
      </c>
      <c r="G189" s="56">
        <v>5</v>
      </c>
      <c r="H189" s="62">
        <v>216</v>
      </c>
      <c r="I189" s="56" t="s">
        <v>598</v>
      </c>
      <c r="J189" s="63" t="s">
        <v>620</v>
      </c>
    </row>
    <row r="190" spans="1:10" ht="24.95" customHeight="1">
      <c r="A190" s="56">
        <v>187</v>
      </c>
      <c r="B190" s="56" t="s">
        <v>1242</v>
      </c>
      <c r="C190" s="56" t="s">
        <v>605</v>
      </c>
      <c r="D190" s="56" t="s">
        <v>1281</v>
      </c>
      <c r="E190" s="56" t="s">
        <v>602</v>
      </c>
      <c r="F190" s="56">
        <v>9</v>
      </c>
      <c r="G190" s="56">
        <v>6</v>
      </c>
      <c r="H190" s="62">
        <v>414</v>
      </c>
      <c r="I190" s="56" t="s">
        <v>606</v>
      </c>
      <c r="J190" s="63" t="s">
        <v>621</v>
      </c>
    </row>
    <row r="191" spans="1:10" ht="24.95" customHeight="1">
      <c r="A191" s="56">
        <v>188</v>
      </c>
      <c r="B191" s="56" t="s">
        <v>926</v>
      </c>
      <c r="C191" s="56" t="s">
        <v>923</v>
      </c>
      <c r="D191" s="56" t="s">
        <v>1241</v>
      </c>
      <c r="E191" s="56">
        <v>10</v>
      </c>
      <c r="F191" s="56">
        <v>2</v>
      </c>
      <c r="G191" s="56">
        <v>2</v>
      </c>
      <c r="H191" s="62">
        <v>120</v>
      </c>
      <c r="I191" s="56" t="s">
        <v>607</v>
      </c>
      <c r="J191" s="63" t="s">
        <v>622</v>
      </c>
    </row>
    <row r="192" spans="1:10" ht="24.95" customHeight="1">
      <c r="A192" s="56">
        <v>189</v>
      </c>
      <c r="B192" s="56" t="s">
        <v>674</v>
      </c>
      <c r="C192" s="56" t="s">
        <v>608</v>
      </c>
      <c r="D192" s="56" t="s">
        <v>1189</v>
      </c>
      <c r="E192" s="56">
        <v>15</v>
      </c>
      <c r="F192" s="56">
        <v>1</v>
      </c>
      <c r="G192" s="56">
        <v>1</v>
      </c>
      <c r="H192" s="62">
        <v>117</v>
      </c>
      <c r="I192" s="56" t="s">
        <v>609</v>
      </c>
      <c r="J192" s="63" t="s">
        <v>623</v>
      </c>
    </row>
    <row r="193" spans="1:10" ht="24.95" customHeight="1">
      <c r="A193" s="56">
        <v>190</v>
      </c>
      <c r="B193" s="56" t="s">
        <v>831</v>
      </c>
      <c r="C193" s="56" t="s">
        <v>964</v>
      </c>
      <c r="D193" s="56" t="s">
        <v>1190</v>
      </c>
      <c r="E193" s="56" t="s">
        <v>589</v>
      </c>
      <c r="F193" s="56">
        <v>24</v>
      </c>
      <c r="G193" s="56">
        <v>19</v>
      </c>
      <c r="H193" s="62">
        <v>1003</v>
      </c>
      <c r="I193" s="56" t="s">
        <v>609</v>
      </c>
      <c r="J193" s="63" t="s">
        <v>610</v>
      </c>
    </row>
    <row r="194" spans="1:10" ht="24.95" customHeight="1">
      <c r="A194" s="56">
        <v>191</v>
      </c>
      <c r="B194" s="56" t="s">
        <v>961</v>
      </c>
      <c r="C194" s="56" t="s">
        <v>1377</v>
      </c>
      <c r="D194" s="56" t="s">
        <v>1191</v>
      </c>
      <c r="E194" s="56">
        <v>13</v>
      </c>
      <c r="F194" s="56">
        <v>1</v>
      </c>
      <c r="G194" s="56">
        <v>1</v>
      </c>
      <c r="H194" s="62">
        <v>52</v>
      </c>
      <c r="I194" s="56" t="s">
        <v>611</v>
      </c>
      <c r="J194" s="63" t="s">
        <v>583</v>
      </c>
    </row>
    <row r="195" spans="1:10" ht="24.95" customHeight="1">
      <c r="A195" s="56">
        <v>192</v>
      </c>
      <c r="B195" s="56" t="s">
        <v>933</v>
      </c>
      <c r="C195" s="56" t="s">
        <v>658</v>
      </c>
      <c r="D195" s="56" t="s">
        <v>1397</v>
      </c>
      <c r="E195" s="56">
        <v>15</v>
      </c>
      <c r="F195" s="56">
        <v>3</v>
      </c>
      <c r="G195" s="56">
        <v>3</v>
      </c>
      <c r="H195" s="62">
        <v>165</v>
      </c>
      <c r="I195" s="56" t="s">
        <v>612</v>
      </c>
      <c r="J195" s="63" t="s">
        <v>624</v>
      </c>
    </row>
    <row r="196" spans="1:10" ht="24.95" customHeight="1">
      <c r="A196" s="56">
        <v>193</v>
      </c>
      <c r="B196" s="56" t="s">
        <v>785</v>
      </c>
      <c r="C196" s="56" t="s">
        <v>1192</v>
      </c>
      <c r="D196" s="56" t="s">
        <v>1193</v>
      </c>
      <c r="E196" s="56">
        <v>5</v>
      </c>
      <c r="F196" s="56">
        <v>8</v>
      </c>
      <c r="G196" s="56">
        <v>7</v>
      </c>
      <c r="H196" s="62">
        <v>250</v>
      </c>
      <c r="I196" s="56" t="s">
        <v>625</v>
      </c>
      <c r="J196" s="64" t="s">
        <v>1387</v>
      </c>
    </row>
    <row r="197" spans="1:10" ht="24.95" customHeight="1">
      <c r="A197" s="56">
        <v>194</v>
      </c>
      <c r="B197" s="57" t="s">
        <v>643</v>
      </c>
      <c r="C197" s="56" t="s">
        <v>627</v>
      </c>
      <c r="D197" s="56" t="s">
        <v>1282</v>
      </c>
      <c r="E197" s="56" t="s">
        <v>628</v>
      </c>
      <c r="F197" s="56">
        <v>37</v>
      </c>
      <c r="G197" s="56">
        <v>35</v>
      </c>
      <c r="H197" s="62">
        <v>2276</v>
      </c>
      <c r="I197" s="56" t="s">
        <v>629</v>
      </c>
      <c r="J197" s="63" t="s">
        <v>640</v>
      </c>
    </row>
    <row r="198" spans="1:10" ht="24.95" customHeight="1">
      <c r="A198" s="56">
        <v>195</v>
      </c>
      <c r="B198" s="57" t="s">
        <v>626</v>
      </c>
      <c r="C198" s="56" t="s">
        <v>1194</v>
      </c>
      <c r="D198" s="56" t="s">
        <v>1195</v>
      </c>
      <c r="E198" s="56" t="s">
        <v>630</v>
      </c>
      <c r="F198" s="56">
        <v>1</v>
      </c>
      <c r="G198" s="56">
        <v>1</v>
      </c>
      <c r="H198" s="62">
        <v>93</v>
      </c>
      <c r="I198" s="56" t="s">
        <v>631</v>
      </c>
      <c r="J198" s="64" t="s">
        <v>1386</v>
      </c>
    </row>
    <row r="199" spans="1:10" ht="24.95" customHeight="1">
      <c r="A199" s="56">
        <v>196</v>
      </c>
      <c r="B199" s="57" t="s">
        <v>855</v>
      </c>
      <c r="C199" s="56" t="s">
        <v>632</v>
      </c>
      <c r="D199" s="56" t="s">
        <v>1283</v>
      </c>
      <c r="E199" s="56" t="s">
        <v>634</v>
      </c>
      <c r="F199" s="56">
        <v>6</v>
      </c>
      <c r="G199" s="56">
        <v>6</v>
      </c>
      <c r="H199" s="62">
        <v>384</v>
      </c>
      <c r="I199" s="56" t="s">
        <v>635</v>
      </c>
      <c r="J199" s="63" t="s">
        <v>644</v>
      </c>
    </row>
    <row r="200" spans="1:10" ht="24.95" customHeight="1">
      <c r="A200" s="56">
        <v>197</v>
      </c>
      <c r="B200" s="57" t="s">
        <v>856</v>
      </c>
      <c r="C200" s="56" t="s">
        <v>633</v>
      </c>
      <c r="D200" s="56" t="s">
        <v>1284</v>
      </c>
      <c r="E200" s="56" t="s">
        <v>636</v>
      </c>
      <c r="F200" s="56">
        <v>8</v>
      </c>
      <c r="G200" s="56">
        <v>8</v>
      </c>
      <c r="H200" s="62">
        <v>482</v>
      </c>
      <c r="I200" s="56" t="s">
        <v>635</v>
      </c>
      <c r="J200" s="63" t="s">
        <v>645</v>
      </c>
    </row>
    <row r="201" spans="1:10" ht="24.95" customHeight="1">
      <c r="A201" s="56">
        <v>198</v>
      </c>
      <c r="B201" s="57" t="s">
        <v>642</v>
      </c>
      <c r="C201" s="56" t="s">
        <v>637</v>
      </c>
      <c r="D201" s="56" t="s">
        <v>1285</v>
      </c>
      <c r="E201" s="56" t="s">
        <v>638</v>
      </c>
      <c r="F201" s="56">
        <v>15</v>
      </c>
      <c r="G201" s="56">
        <v>13</v>
      </c>
      <c r="H201" s="62">
        <v>769</v>
      </c>
      <c r="I201" s="56" t="s">
        <v>639</v>
      </c>
      <c r="J201" s="63" t="s">
        <v>641</v>
      </c>
    </row>
    <row r="202" spans="1:10" ht="24.95" customHeight="1">
      <c r="A202" s="56">
        <v>199</v>
      </c>
      <c r="B202" s="57" t="s">
        <v>832</v>
      </c>
      <c r="C202" s="56" t="s">
        <v>860</v>
      </c>
      <c r="D202" s="56" t="s">
        <v>1196</v>
      </c>
      <c r="E202" s="56">
        <v>10</v>
      </c>
      <c r="F202" s="56">
        <v>3</v>
      </c>
      <c r="G202" s="56">
        <v>3</v>
      </c>
      <c r="H202" s="62">
        <v>128</v>
      </c>
      <c r="I202" s="56" t="s">
        <v>649</v>
      </c>
      <c r="J202" s="63" t="s">
        <v>905</v>
      </c>
    </row>
    <row r="203" spans="1:10" ht="24.95" customHeight="1">
      <c r="A203" s="56">
        <v>200</v>
      </c>
      <c r="B203" s="57" t="s">
        <v>833</v>
      </c>
      <c r="C203" s="56" t="s">
        <v>859</v>
      </c>
      <c r="D203" s="56" t="s">
        <v>1197</v>
      </c>
      <c r="E203" s="56">
        <v>10</v>
      </c>
      <c r="F203" s="56">
        <v>2</v>
      </c>
      <c r="G203" s="56">
        <v>2</v>
      </c>
      <c r="H203" s="62">
        <v>138</v>
      </c>
      <c r="I203" s="56" t="s">
        <v>649</v>
      </c>
      <c r="J203" s="63" t="s">
        <v>1345</v>
      </c>
    </row>
    <row r="204" spans="1:10" ht="24.95" customHeight="1">
      <c r="A204" s="56">
        <v>201</v>
      </c>
      <c r="B204" s="56" t="s">
        <v>650</v>
      </c>
      <c r="C204" s="56" t="s">
        <v>1299</v>
      </c>
      <c r="D204" s="59" t="s">
        <v>1312</v>
      </c>
      <c r="E204" s="56">
        <v>9</v>
      </c>
      <c r="F204" s="56">
        <v>1</v>
      </c>
      <c r="G204" s="56">
        <v>1</v>
      </c>
      <c r="H204" s="62">
        <v>32</v>
      </c>
      <c r="I204" s="56" t="s">
        <v>651</v>
      </c>
      <c r="J204" s="63" t="s">
        <v>583</v>
      </c>
    </row>
    <row r="205" spans="1:10" ht="24.95" customHeight="1">
      <c r="A205" s="56">
        <v>202</v>
      </c>
      <c r="B205" s="56" t="s">
        <v>659</v>
      </c>
      <c r="C205" s="57" t="s">
        <v>662</v>
      </c>
      <c r="D205" s="57" t="s">
        <v>1198</v>
      </c>
      <c r="E205" s="56">
        <v>14</v>
      </c>
      <c r="F205" s="56">
        <v>1</v>
      </c>
      <c r="G205" s="56">
        <v>1</v>
      </c>
      <c r="H205" s="62">
        <v>101</v>
      </c>
      <c r="I205" s="56" t="s">
        <v>660</v>
      </c>
      <c r="J205" s="63" t="s">
        <v>779</v>
      </c>
    </row>
    <row r="206" spans="1:10" ht="24.95" customHeight="1">
      <c r="A206" s="56">
        <v>203</v>
      </c>
      <c r="B206" s="56" t="s">
        <v>661</v>
      </c>
      <c r="C206" s="56" t="s">
        <v>663</v>
      </c>
      <c r="D206" s="56" t="s">
        <v>1199</v>
      </c>
      <c r="E206" s="56" t="s">
        <v>665</v>
      </c>
      <c r="F206" s="56">
        <v>1</v>
      </c>
      <c r="G206" s="56">
        <v>1</v>
      </c>
      <c r="H206" s="62">
        <v>91</v>
      </c>
      <c r="I206" s="56" t="s">
        <v>666</v>
      </c>
      <c r="J206" s="63" t="s">
        <v>900</v>
      </c>
    </row>
    <row r="207" spans="1:10" ht="24.95" customHeight="1">
      <c r="A207" s="56">
        <v>204</v>
      </c>
      <c r="B207" s="56" t="s">
        <v>848</v>
      </c>
      <c r="C207" s="56" t="s">
        <v>849</v>
      </c>
      <c r="D207" s="56" t="s">
        <v>1329</v>
      </c>
      <c r="E207" s="56" t="s">
        <v>667</v>
      </c>
      <c r="F207" s="56">
        <v>39</v>
      </c>
      <c r="G207" s="56">
        <v>36</v>
      </c>
      <c r="H207" s="62">
        <v>3331</v>
      </c>
      <c r="I207" s="56" t="s">
        <v>668</v>
      </c>
      <c r="J207" s="63" t="s">
        <v>686</v>
      </c>
    </row>
    <row r="208" spans="1:10" ht="24.95" customHeight="1">
      <c r="A208" s="56">
        <v>205</v>
      </c>
      <c r="B208" s="56" t="s">
        <v>669</v>
      </c>
      <c r="C208" s="56" t="s">
        <v>26</v>
      </c>
      <c r="D208" s="56" t="s">
        <v>1200</v>
      </c>
      <c r="E208" s="56">
        <v>10</v>
      </c>
      <c r="F208" s="56">
        <v>2</v>
      </c>
      <c r="G208" s="56">
        <v>1</v>
      </c>
      <c r="H208" s="62">
        <v>78</v>
      </c>
      <c r="I208" s="56" t="s">
        <v>670</v>
      </c>
      <c r="J208" s="63" t="s">
        <v>834</v>
      </c>
    </row>
    <row r="209" spans="1:10" ht="24.95" customHeight="1">
      <c r="A209" s="56">
        <v>206</v>
      </c>
      <c r="B209" s="56" t="s">
        <v>671</v>
      </c>
      <c r="C209" s="56" t="s">
        <v>27</v>
      </c>
      <c r="D209" s="56" t="s">
        <v>1201</v>
      </c>
      <c r="E209" s="56">
        <v>10</v>
      </c>
      <c r="F209" s="56">
        <v>3</v>
      </c>
      <c r="G209" s="56">
        <v>2</v>
      </c>
      <c r="H209" s="62">
        <v>79</v>
      </c>
      <c r="I209" s="56" t="s">
        <v>670</v>
      </c>
      <c r="J209" s="63" t="s">
        <v>834</v>
      </c>
    </row>
    <row r="210" spans="1:10" ht="24.95" customHeight="1">
      <c r="A210" s="56">
        <v>207</v>
      </c>
      <c r="B210" s="56" t="s">
        <v>688</v>
      </c>
      <c r="C210" s="56" t="s">
        <v>990</v>
      </c>
      <c r="D210" s="59" t="s">
        <v>1337</v>
      </c>
      <c r="E210" s="56">
        <v>15</v>
      </c>
      <c r="F210" s="56">
        <v>11</v>
      </c>
      <c r="G210" s="56">
        <v>9</v>
      </c>
      <c r="H210" s="62">
        <v>309</v>
      </c>
      <c r="I210" s="56" t="s">
        <v>672</v>
      </c>
      <c r="J210" s="63" t="s">
        <v>684</v>
      </c>
    </row>
    <row r="211" spans="1:10" ht="24.95" customHeight="1">
      <c r="A211" s="56">
        <v>208</v>
      </c>
      <c r="B211" s="56" t="s">
        <v>826</v>
      </c>
      <c r="C211" s="56" t="s">
        <v>823</v>
      </c>
      <c r="D211" s="56" t="s">
        <v>1240</v>
      </c>
      <c r="E211" s="56">
        <v>15</v>
      </c>
      <c r="F211" s="56">
        <v>11</v>
      </c>
      <c r="G211" s="56">
        <v>7</v>
      </c>
      <c r="H211" s="62">
        <v>409</v>
      </c>
      <c r="I211" s="56" t="s">
        <v>673</v>
      </c>
      <c r="J211" s="63" t="s">
        <v>685</v>
      </c>
    </row>
    <row r="212" spans="1:10" ht="24.95" customHeight="1">
      <c r="A212" s="56">
        <v>209</v>
      </c>
      <c r="B212" s="56" t="s">
        <v>39</v>
      </c>
      <c r="C212" s="56" t="s">
        <v>1298</v>
      </c>
      <c r="D212" s="59" t="s">
        <v>1313</v>
      </c>
      <c r="E212" s="56">
        <v>15</v>
      </c>
      <c r="F212" s="56">
        <v>5</v>
      </c>
      <c r="G212" s="56">
        <v>4</v>
      </c>
      <c r="H212" s="62">
        <v>174</v>
      </c>
      <c r="I212" s="56" t="s">
        <v>675</v>
      </c>
      <c r="J212" s="63" t="s">
        <v>681</v>
      </c>
    </row>
    <row r="213" spans="1:10" ht="24.95" customHeight="1">
      <c r="A213" s="56">
        <v>210</v>
      </c>
      <c r="B213" s="56" t="s">
        <v>733</v>
      </c>
      <c r="C213" s="56" t="s">
        <v>734</v>
      </c>
      <c r="D213" s="56" t="s">
        <v>1202</v>
      </c>
      <c r="E213" s="56">
        <v>15</v>
      </c>
      <c r="F213" s="56">
        <v>6</v>
      </c>
      <c r="G213" s="56">
        <v>5</v>
      </c>
      <c r="H213" s="62">
        <v>260</v>
      </c>
      <c r="I213" s="56" t="s">
        <v>735</v>
      </c>
      <c r="J213" s="63" t="s">
        <v>801</v>
      </c>
    </row>
    <row r="214" spans="1:10" ht="24.95" customHeight="1">
      <c r="A214" s="56">
        <v>211</v>
      </c>
      <c r="B214" s="56" t="s">
        <v>676</v>
      </c>
      <c r="C214" s="56" t="s">
        <v>1203</v>
      </c>
      <c r="D214" s="56" t="s">
        <v>1204</v>
      </c>
      <c r="E214" s="56" t="s">
        <v>677</v>
      </c>
      <c r="F214" s="56">
        <v>20</v>
      </c>
      <c r="G214" s="56">
        <v>19</v>
      </c>
      <c r="H214" s="62">
        <v>884</v>
      </c>
      <c r="I214" s="56" t="s">
        <v>678</v>
      </c>
      <c r="J214" s="63" t="s">
        <v>682</v>
      </c>
    </row>
    <row r="215" spans="1:10" ht="24.95" customHeight="1">
      <c r="A215" s="56">
        <v>212</v>
      </c>
      <c r="B215" s="56" t="s">
        <v>839</v>
      </c>
      <c r="C215" s="56" t="s">
        <v>679</v>
      </c>
      <c r="D215" s="59" t="s">
        <v>1360</v>
      </c>
      <c r="E215" s="56">
        <v>20</v>
      </c>
      <c r="F215" s="56">
        <v>8</v>
      </c>
      <c r="G215" s="56">
        <v>7</v>
      </c>
      <c r="H215" s="62">
        <v>692</v>
      </c>
      <c r="I215" s="56" t="s">
        <v>680</v>
      </c>
      <c r="J215" s="63" t="s">
        <v>683</v>
      </c>
    </row>
    <row r="216" spans="1:10" ht="24.95" customHeight="1">
      <c r="A216" s="56">
        <v>213</v>
      </c>
      <c r="B216" s="56" t="s">
        <v>49</v>
      </c>
      <c r="C216" s="56" t="s">
        <v>692</v>
      </c>
      <c r="D216" s="56" t="s">
        <v>1205</v>
      </c>
      <c r="E216" s="56">
        <v>15</v>
      </c>
      <c r="F216" s="56">
        <v>7</v>
      </c>
      <c r="G216" s="56">
        <v>6</v>
      </c>
      <c r="H216" s="62">
        <v>476</v>
      </c>
      <c r="I216" s="56" t="s">
        <v>693</v>
      </c>
      <c r="J216" s="63" t="s">
        <v>729</v>
      </c>
    </row>
    <row r="217" spans="1:10" ht="24.95" customHeight="1">
      <c r="A217" s="56">
        <v>214</v>
      </c>
      <c r="B217" s="56" t="s">
        <v>932</v>
      </c>
      <c r="C217" s="56" t="s">
        <v>1297</v>
      </c>
      <c r="D217" s="59" t="s">
        <v>1314</v>
      </c>
      <c r="E217" s="56">
        <v>15</v>
      </c>
      <c r="F217" s="56">
        <v>7</v>
      </c>
      <c r="G217" s="56">
        <v>6</v>
      </c>
      <c r="H217" s="62">
        <v>336</v>
      </c>
      <c r="I217" s="56" t="s">
        <v>691</v>
      </c>
      <c r="J217" s="63" t="s">
        <v>712</v>
      </c>
    </row>
    <row r="218" spans="1:10" ht="24.95" customHeight="1">
      <c r="A218" s="56">
        <v>215</v>
      </c>
      <c r="B218" s="56" t="s">
        <v>696</v>
      </c>
      <c r="C218" s="56" t="s">
        <v>695</v>
      </c>
      <c r="D218" s="56" t="s">
        <v>1286</v>
      </c>
      <c r="E218" s="56">
        <v>20</v>
      </c>
      <c r="F218" s="56">
        <v>6</v>
      </c>
      <c r="G218" s="56">
        <v>5</v>
      </c>
      <c r="H218" s="62">
        <v>348</v>
      </c>
      <c r="I218" s="56" t="s">
        <v>689</v>
      </c>
      <c r="J218" s="64" t="s">
        <v>704</v>
      </c>
    </row>
    <row r="219" spans="1:10" ht="24.95" customHeight="1">
      <c r="A219" s="56">
        <v>216</v>
      </c>
      <c r="B219" s="56" t="s">
        <v>697</v>
      </c>
      <c r="C219" s="56" t="s">
        <v>708</v>
      </c>
      <c r="D219" s="56" t="s">
        <v>1287</v>
      </c>
      <c r="E219" s="56">
        <v>20</v>
      </c>
      <c r="F219" s="56">
        <v>5</v>
      </c>
      <c r="G219" s="56">
        <v>4</v>
      </c>
      <c r="H219" s="62">
        <v>303</v>
      </c>
      <c r="I219" s="56" t="s">
        <v>698</v>
      </c>
      <c r="J219" s="64" t="s">
        <v>699</v>
      </c>
    </row>
    <row r="220" spans="1:10" ht="24.95" customHeight="1">
      <c r="A220" s="56">
        <v>217</v>
      </c>
      <c r="B220" s="56" t="s">
        <v>700</v>
      </c>
      <c r="C220" s="56" t="s">
        <v>975</v>
      </c>
      <c r="D220" s="56" t="s">
        <v>1288</v>
      </c>
      <c r="E220" s="56">
        <v>15</v>
      </c>
      <c r="F220" s="56">
        <v>13</v>
      </c>
      <c r="G220" s="56">
        <v>12</v>
      </c>
      <c r="H220" s="62">
        <v>731</v>
      </c>
      <c r="I220" s="56" t="s">
        <v>689</v>
      </c>
      <c r="J220" s="63" t="s">
        <v>690</v>
      </c>
    </row>
    <row r="221" spans="1:10" ht="24.95" customHeight="1">
      <c r="A221" s="56">
        <v>218</v>
      </c>
      <c r="B221" s="56" t="s">
        <v>701</v>
      </c>
      <c r="C221" s="56" t="s">
        <v>976</v>
      </c>
      <c r="D221" s="56" t="s">
        <v>1289</v>
      </c>
      <c r="E221" s="56">
        <v>15</v>
      </c>
      <c r="F221" s="56">
        <v>4</v>
      </c>
      <c r="G221" s="56">
        <v>4</v>
      </c>
      <c r="H221" s="62">
        <v>203</v>
      </c>
      <c r="I221" s="56" t="s">
        <v>698</v>
      </c>
      <c r="J221" s="63" t="s">
        <v>705</v>
      </c>
    </row>
    <row r="222" spans="1:10" ht="24.95" customHeight="1">
      <c r="A222" s="56">
        <v>219</v>
      </c>
      <c r="B222" s="56" t="s">
        <v>706</v>
      </c>
      <c r="C222" s="56" t="s">
        <v>967</v>
      </c>
      <c r="D222" s="56" t="s">
        <v>1290</v>
      </c>
      <c r="E222" s="56">
        <v>15</v>
      </c>
      <c r="F222" s="56">
        <v>7</v>
      </c>
      <c r="G222" s="56">
        <v>6</v>
      </c>
      <c r="H222" s="62">
        <v>418</v>
      </c>
      <c r="I222" s="56" t="s">
        <v>694</v>
      </c>
      <c r="J222" s="63" t="s">
        <v>702</v>
      </c>
    </row>
    <row r="223" spans="1:10" ht="24.95" customHeight="1">
      <c r="A223" s="56">
        <v>220</v>
      </c>
      <c r="B223" s="56" t="s">
        <v>707</v>
      </c>
      <c r="C223" s="56" t="s">
        <v>968</v>
      </c>
      <c r="D223" s="56" t="s">
        <v>1291</v>
      </c>
      <c r="E223" s="56">
        <v>15</v>
      </c>
      <c r="F223" s="56">
        <v>8</v>
      </c>
      <c r="G223" s="56">
        <v>7</v>
      </c>
      <c r="H223" s="62">
        <v>413</v>
      </c>
      <c r="I223" s="56" t="s">
        <v>694</v>
      </c>
      <c r="J223" s="63" t="s">
        <v>703</v>
      </c>
    </row>
    <row r="224" spans="1:10" ht="24.95" customHeight="1">
      <c r="A224" s="56">
        <v>221</v>
      </c>
      <c r="B224" s="56" t="s">
        <v>710</v>
      </c>
      <c r="C224" s="56" t="s">
        <v>743</v>
      </c>
      <c r="D224" s="56" t="s">
        <v>1206</v>
      </c>
      <c r="E224" s="56" t="s">
        <v>715</v>
      </c>
      <c r="F224" s="56">
        <v>11</v>
      </c>
      <c r="G224" s="56">
        <v>10</v>
      </c>
      <c r="H224" s="62">
        <v>745</v>
      </c>
      <c r="I224" s="56" t="s">
        <v>711</v>
      </c>
      <c r="J224" s="63" t="s">
        <v>728</v>
      </c>
    </row>
    <row r="225" spans="1:10" ht="24.95" customHeight="1">
      <c r="A225" s="56">
        <v>222</v>
      </c>
      <c r="B225" s="56" t="s">
        <v>713</v>
      </c>
      <c r="C225" s="56" t="s">
        <v>124</v>
      </c>
      <c r="D225" s="56" t="s">
        <v>1207</v>
      </c>
      <c r="E225" s="56" t="s">
        <v>716</v>
      </c>
      <c r="F225" s="56">
        <v>7</v>
      </c>
      <c r="G225" s="56">
        <v>6</v>
      </c>
      <c r="H225" s="62">
        <v>263</v>
      </c>
      <c r="I225" s="56" t="s">
        <v>714</v>
      </c>
      <c r="J225" s="63" t="s">
        <v>718</v>
      </c>
    </row>
    <row r="226" spans="1:10" ht="24.95" customHeight="1">
      <c r="A226" s="56">
        <v>223</v>
      </c>
      <c r="B226" s="56" t="s">
        <v>717</v>
      </c>
      <c r="C226" s="56" t="s">
        <v>987</v>
      </c>
      <c r="D226" s="59" t="s">
        <v>1338</v>
      </c>
      <c r="E226" s="56" t="s">
        <v>721</v>
      </c>
      <c r="F226" s="56">
        <v>4</v>
      </c>
      <c r="G226" s="56">
        <v>3</v>
      </c>
      <c r="H226" s="62">
        <v>207</v>
      </c>
      <c r="I226" s="56" t="s">
        <v>720</v>
      </c>
      <c r="J226" s="63" t="s">
        <v>719</v>
      </c>
    </row>
    <row r="227" spans="1:10" ht="24.95" customHeight="1">
      <c r="A227" s="56">
        <v>224</v>
      </c>
      <c r="B227" s="56" t="s">
        <v>830</v>
      </c>
      <c r="C227" s="56" t="s">
        <v>722</v>
      </c>
      <c r="D227" s="56" t="s">
        <v>1208</v>
      </c>
      <c r="E227" s="56" t="s">
        <v>726</v>
      </c>
      <c r="F227" s="56">
        <v>9</v>
      </c>
      <c r="G227" s="56">
        <v>8</v>
      </c>
      <c r="H227" s="62">
        <v>1051</v>
      </c>
      <c r="I227" s="56" t="s">
        <v>724</v>
      </c>
      <c r="J227" s="63" t="s">
        <v>780</v>
      </c>
    </row>
    <row r="228" spans="1:10" ht="24.95" customHeight="1">
      <c r="A228" s="56">
        <v>225</v>
      </c>
      <c r="B228" s="56" t="s">
        <v>739</v>
      </c>
      <c r="C228" s="56" t="s">
        <v>723</v>
      </c>
      <c r="D228" s="56" t="s">
        <v>1209</v>
      </c>
      <c r="E228" s="56" t="s">
        <v>727</v>
      </c>
      <c r="F228" s="56">
        <v>5</v>
      </c>
      <c r="G228" s="56">
        <v>4</v>
      </c>
      <c r="H228" s="62">
        <v>257</v>
      </c>
      <c r="I228" s="56" t="s">
        <v>725</v>
      </c>
      <c r="J228" s="63" t="s">
        <v>763</v>
      </c>
    </row>
    <row r="229" spans="1:10" ht="24.95" customHeight="1">
      <c r="A229" s="56">
        <v>226</v>
      </c>
      <c r="B229" s="56" t="s">
        <v>730</v>
      </c>
      <c r="C229" s="56" t="s">
        <v>1296</v>
      </c>
      <c r="D229" s="59" t="s">
        <v>1315</v>
      </c>
      <c r="E229" s="56" t="s">
        <v>742</v>
      </c>
      <c r="F229" s="56">
        <v>11</v>
      </c>
      <c r="G229" s="56">
        <v>10</v>
      </c>
      <c r="H229" s="62">
        <v>1284</v>
      </c>
      <c r="I229" s="56" t="s">
        <v>731</v>
      </c>
      <c r="J229" s="63" t="s">
        <v>732</v>
      </c>
    </row>
    <row r="230" spans="1:10" ht="24.95" customHeight="1">
      <c r="A230" s="56">
        <v>227</v>
      </c>
      <c r="B230" s="56" t="s">
        <v>934</v>
      </c>
      <c r="C230" s="56" t="s">
        <v>738</v>
      </c>
      <c r="D230" s="59" t="s">
        <v>1316</v>
      </c>
      <c r="E230" s="56">
        <v>15</v>
      </c>
      <c r="F230" s="56">
        <v>5</v>
      </c>
      <c r="G230" s="56">
        <v>5</v>
      </c>
      <c r="H230" s="62">
        <v>256</v>
      </c>
      <c r="I230" s="56" t="s">
        <v>737</v>
      </c>
      <c r="J230" s="63" t="s">
        <v>980</v>
      </c>
    </row>
    <row r="231" spans="1:10" ht="24.95" customHeight="1">
      <c r="A231" s="56">
        <v>228</v>
      </c>
      <c r="B231" s="56" t="s">
        <v>758</v>
      </c>
      <c r="C231" s="56" t="s">
        <v>136</v>
      </c>
      <c r="D231" s="56" t="s">
        <v>1210</v>
      </c>
      <c r="E231" s="56" t="s">
        <v>1322</v>
      </c>
      <c r="F231" s="56">
        <v>23</v>
      </c>
      <c r="G231" s="56">
        <v>22</v>
      </c>
      <c r="H231" s="62">
        <v>1767</v>
      </c>
      <c r="I231" s="56" t="s">
        <v>740</v>
      </c>
      <c r="J231" s="64" t="s">
        <v>962</v>
      </c>
    </row>
    <row r="232" spans="1:10" ht="24.95" customHeight="1">
      <c r="A232" s="56">
        <v>229</v>
      </c>
      <c r="B232" s="56" t="s">
        <v>753</v>
      </c>
      <c r="C232" s="56" t="s">
        <v>744</v>
      </c>
      <c r="D232" s="56" t="s">
        <v>1211</v>
      </c>
      <c r="E232" s="56">
        <v>25</v>
      </c>
      <c r="F232" s="56">
        <v>13</v>
      </c>
      <c r="G232" s="56">
        <v>12</v>
      </c>
      <c r="H232" s="62">
        <v>992</v>
      </c>
      <c r="I232" s="56" t="s">
        <v>749</v>
      </c>
      <c r="J232" s="63" t="s">
        <v>762</v>
      </c>
    </row>
    <row r="233" spans="1:10" ht="24.95" customHeight="1">
      <c r="A233" s="56">
        <v>230</v>
      </c>
      <c r="B233" s="56" t="s">
        <v>918</v>
      </c>
      <c r="C233" s="56" t="s">
        <v>745</v>
      </c>
      <c r="D233" s="56" t="s">
        <v>1212</v>
      </c>
      <c r="E233" s="56" t="s">
        <v>746</v>
      </c>
      <c r="F233" s="56">
        <v>9</v>
      </c>
      <c r="G233" s="56">
        <v>8</v>
      </c>
      <c r="H233" s="62">
        <v>620</v>
      </c>
      <c r="I233" s="56" t="s">
        <v>750</v>
      </c>
      <c r="J233" s="63" t="s">
        <v>761</v>
      </c>
    </row>
    <row r="234" spans="1:10" ht="24.95" customHeight="1">
      <c r="A234" s="56">
        <v>231</v>
      </c>
      <c r="B234" s="56" t="s">
        <v>754</v>
      </c>
      <c r="C234" s="56" t="s">
        <v>756</v>
      </c>
      <c r="D234" s="56" t="s">
        <v>1213</v>
      </c>
      <c r="E234" s="56" t="s">
        <v>747</v>
      </c>
      <c r="F234" s="56">
        <v>5</v>
      </c>
      <c r="G234" s="56">
        <v>4</v>
      </c>
      <c r="H234" s="62">
        <v>174</v>
      </c>
      <c r="I234" s="56" t="s">
        <v>751</v>
      </c>
      <c r="J234" s="63" t="s">
        <v>759</v>
      </c>
    </row>
    <row r="235" spans="1:10" ht="24.95" customHeight="1">
      <c r="A235" s="56">
        <v>232</v>
      </c>
      <c r="B235" s="56" t="s">
        <v>755</v>
      </c>
      <c r="C235" s="56" t="s">
        <v>757</v>
      </c>
      <c r="D235" s="56" t="s">
        <v>1214</v>
      </c>
      <c r="E235" s="56" t="s">
        <v>748</v>
      </c>
      <c r="F235" s="56">
        <v>4</v>
      </c>
      <c r="G235" s="56">
        <v>3</v>
      </c>
      <c r="H235" s="62">
        <v>200</v>
      </c>
      <c r="I235" s="56" t="s">
        <v>752</v>
      </c>
      <c r="J235" s="63" t="s">
        <v>760</v>
      </c>
    </row>
    <row r="236" spans="1:10" ht="24.95" customHeight="1">
      <c r="A236" s="56">
        <v>233</v>
      </c>
      <c r="B236" s="56" t="s">
        <v>764</v>
      </c>
      <c r="C236" s="56" t="s">
        <v>765</v>
      </c>
      <c r="D236" s="56" t="s">
        <v>1215</v>
      </c>
      <c r="E236" s="56" t="s">
        <v>766</v>
      </c>
      <c r="F236" s="56">
        <v>5</v>
      </c>
      <c r="G236" s="56">
        <v>2</v>
      </c>
      <c r="H236" s="62">
        <v>616</v>
      </c>
      <c r="I236" s="56" t="s">
        <v>767</v>
      </c>
      <c r="J236" s="64" t="s">
        <v>969</v>
      </c>
    </row>
    <row r="237" spans="1:10" ht="24.95" customHeight="1">
      <c r="A237" s="56">
        <v>234</v>
      </c>
      <c r="B237" s="56" t="s">
        <v>768</v>
      </c>
      <c r="C237" s="56" t="s">
        <v>769</v>
      </c>
      <c r="D237" s="56" t="s">
        <v>1216</v>
      </c>
      <c r="E237" s="56" t="s">
        <v>773</v>
      </c>
      <c r="F237" s="56">
        <v>7</v>
      </c>
      <c r="G237" s="56">
        <v>6</v>
      </c>
      <c r="H237" s="62">
        <v>566</v>
      </c>
      <c r="I237" s="56" t="s">
        <v>770</v>
      </c>
      <c r="J237" s="63" t="s">
        <v>902</v>
      </c>
    </row>
    <row r="238" spans="1:10" ht="24.95" customHeight="1">
      <c r="A238" s="56">
        <v>235</v>
      </c>
      <c r="B238" s="56" t="s">
        <v>771</v>
      </c>
      <c r="C238" s="56" t="s">
        <v>772</v>
      </c>
      <c r="D238" s="56" t="s">
        <v>1217</v>
      </c>
      <c r="E238" s="56" t="s">
        <v>773</v>
      </c>
      <c r="F238" s="56">
        <v>10</v>
      </c>
      <c r="G238" s="56">
        <v>9</v>
      </c>
      <c r="H238" s="62">
        <v>879</v>
      </c>
      <c r="I238" s="56" t="s">
        <v>770</v>
      </c>
      <c r="J238" s="63" t="s">
        <v>804</v>
      </c>
    </row>
    <row r="239" spans="1:10" ht="24.95" customHeight="1">
      <c r="A239" s="56">
        <v>236</v>
      </c>
      <c r="B239" s="56" t="s">
        <v>966</v>
      </c>
      <c r="C239" s="56" t="s">
        <v>963</v>
      </c>
      <c r="D239" s="56" t="s">
        <v>1218</v>
      </c>
      <c r="E239" s="56">
        <v>10</v>
      </c>
      <c r="F239" s="56">
        <v>11</v>
      </c>
      <c r="G239" s="56">
        <v>10</v>
      </c>
      <c r="H239" s="62">
        <v>588</v>
      </c>
      <c r="I239" s="56" t="s">
        <v>775</v>
      </c>
      <c r="J239" s="63" t="s">
        <v>909</v>
      </c>
    </row>
    <row r="240" spans="1:10" ht="24.95" customHeight="1">
      <c r="A240" s="56">
        <v>237</v>
      </c>
      <c r="B240" s="56" t="s">
        <v>777</v>
      </c>
      <c r="C240" s="56" t="s">
        <v>824</v>
      </c>
      <c r="D240" s="56" t="s">
        <v>1219</v>
      </c>
      <c r="E240" s="56" t="s">
        <v>628</v>
      </c>
      <c r="F240" s="56">
        <v>4</v>
      </c>
      <c r="G240" s="56">
        <v>3</v>
      </c>
      <c r="H240" s="62">
        <v>192</v>
      </c>
      <c r="I240" s="56" t="s">
        <v>778</v>
      </c>
      <c r="J240" s="63" t="s">
        <v>827</v>
      </c>
    </row>
    <row r="241" spans="1:10" ht="24.95" customHeight="1">
      <c r="A241" s="56">
        <v>238</v>
      </c>
      <c r="B241" s="56" t="s">
        <v>781</v>
      </c>
      <c r="C241" s="56" t="s">
        <v>784</v>
      </c>
      <c r="D241" s="56" t="s">
        <v>1220</v>
      </c>
      <c r="E241" s="56" t="s">
        <v>782</v>
      </c>
      <c r="F241" s="56">
        <v>6</v>
      </c>
      <c r="G241" s="56">
        <v>5</v>
      </c>
      <c r="H241" s="62">
        <v>244</v>
      </c>
      <c r="I241" s="56" t="s">
        <v>783</v>
      </c>
      <c r="J241" s="63" t="s">
        <v>911</v>
      </c>
    </row>
    <row r="242" spans="1:10" ht="24.95" customHeight="1">
      <c r="A242" s="56">
        <v>239</v>
      </c>
      <c r="B242" s="56" t="s">
        <v>781</v>
      </c>
      <c r="C242" s="56" t="s">
        <v>802</v>
      </c>
      <c r="D242" s="56" t="s">
        <v>1292</v>
      </c>
      <c r="E242" s="56">
        <v>15</v>
      </c>
      <c r="F242" s="56">
        <v>5</v>
      </c>
      <c r="G242" s="56">
        <v>4</v>
      </c>
      <c r="H242" s="62">
        <v>224</v>
      </c>
      <c r="I242" s="56" t="s">
        <v>783</v>
      </c>
      <c r="J242" s="63" t="s">
        <v>805</v>
      </c>
    </row>
    <row r="243" spans="1:10" ht="24.95" customHeight="1">
      <c r="A243" s="56">
        <v>240</v>
      </c>
      <c r="B243" s="56" t="s">
        <v>941</v>
      </c>
      <c r="C243" s="56" t="s">
        <v>786</v>
      </c>
      <c r="D243" s="56" t="s">
        <v>1221</v>
      </c>
      <c r="E243" s="56">
        <v>30</v>
      </c>
      <c r="F243" s="56">
        <v>11</v>
      </c>
      <c r="G243" s="56">
        <v>10</v>
      </c>
      <c r="H243" s="62">
        <v>1172</v>
      </c>
      <c r="I243" s="56" t="s">
        <v>787</v>
      </c>
      <c r="J243" s="63" t="s">
        <v>800</v>
      </c>
    </row>
    <row r="244" spans="1:10" ht="24.95" customHeight="1">
      <c r="A244" s="56">
        <v>241</v>
      </c>
      <c r="B244" s="56" t="s">
        <v>776</v>
      </c>
      <c r="C244" s="56" t="s">
        <v>791</v>
      </c>
      <c r="D244" s="59" t="s">
        <v>1339</v>
      </c>
      <c r="E244" s="56" t="s">
        <v>792</v>
      </c>
      <c r="F244" s="56">
        <v>7</v>
      </c>
      <c r="G244" s="56">
        <v>6</v>
      </c>
      <c r="H244" s="62">
        <v>464</v>
      </c>
      <c r="I244" s="56" t="s">
        <v>793</v>
      </c>
      <c r="J244" s="63" t="s">
        <v>803</v>
      </c>
    </row>
    <row r="245" spans="1:10" ht="24.95" customHeight="1">
      <c r="A245" s="56">
        <v>242</v>
      </c>
      <c r="B245" s="56" t="s">
        <v>794</v>
      </c>
      <c r="C245" s="56" t="s">
        <v>795</v>
      </c>
      <c r="D245" s="56" t="s">
        <v>1222</v>
      </c>
      <c r="E245" s="56">
        <v>25</v>
      </c>
      <c r="F245" s="56">
        <v>15</v>
      </c>
      <c r="G245" s="56">
        <v>14</v>
      </c>
      <c r="H245" s="62">
        <v>1071</v>
      </c>
      <c r="I245" s="56" t="s">
        <v>796</v>
      </c>
      <c r="J245" s="63" t="s">
        <v>898</v>
      </c>
    </row>
    <row r="246" spans="1:10" ht="24.95" customHeight="1">
      <c r="A246" s="56">
        <v>243</v>
      </c>
      <c r="B246" s="56" t="s">
        <v>807</v>
      </c>
      <c r="C246" s="56" t="s">
        <v>808</v>
      </c>
      <c r="D246" s="56" t="s">
        <v>1223</v>
      </c>
      <c r="E246" s="56">
        <v>30</v>
      </c>
      <c r="F246" s="56">
        <v>17</v>
      </c>
      <c r="G246" s="56">
        <v>15</v>
      </c>
      <c r="H246" s="62">
        <v>2134</v>
      </c>
      <c r="I246" s="56" t="s">
        <v>809</v>
      </c>
      <c r="J246" s="63" t="s">
        <v>813</v>
      </c>
    </row>
    <row r="247" spans="1:10" ht="24.95" customHeight="1">
      <c r="A247" s="56">
        <v>244</v>
      </c>
      <c r="B247" s="56" t="s">
        <v>944</v>
      </c>
      <c r="C247" s="56" t="s">
        <v>810</v>
      </c>
      <c r="D247" s="59" t="s">
        <v>1340</v>
      </c>
      <c r="E247" s="56" t="s">
        <v>811</v>
      </c>
      <c r="F247" s="56">
        <v>7</v>
      </c>
      <c r="G247" s="56">
        <v>6</v>
      </c>
      <c r="H247" s="62">
        <v>564</v>
      </c>
      <c r="I247" s="56" t="s">
        <v>812</v>
      </c>
      <c r="J247" s="63" t="s">
        <v>901</v>
      </c>
    </row>
    <row r="248" spans="1:10" ht="24.95" customHeight="1">
      <c r="A248" s="56">
        <v>245</v>
      </c>
      <c r="B248" s="56" t="s">
        <v>814</v>
      </c>
      <c r="C248" s="56" t="s">
        <v>820</v>
      </c>
      <c r="D248" s="56" t="s">
        <v>1224</v>
      </c>
      <c r="E248" s="56">
        <v>30</v>
      </c>
      <c r="F248" s="56">
        <v>8</v>
      </c>
      <c r="G248" s="56">
        <v>7</v>
      </c>
      <c r="H248" s="62">
        <v>754</v>
      </c>
      <c r="I248" s="56" t="s">
        <v>815</v>
      </c>
      <c r="J248" s="63" t="s">
        <v>908</v>
      </c>
    </row>
    <row r="249" spans="1:10" ht="24.95" customHeight="1">
      <c r="A249" s="56">
        <v>246</v>
      </c>
      <c r="B249" s="56" t="s">
        <v>816</v>
      </c>
      <c r="C249" s="56" t="s">
        <v>817</v>
      </c>
      <c r="D249" s="56" t="s">
        <v>1225</v>
      </c>
      <c r="E249" s="56" t="s">
        <v>818</v>
      </c>
      <c r="F249" s="56">
        <v>8</v>
      </c>
      <c r="G249" s="56">
        <v>7</v>
      </c>
      <c r="H249" s="62">
        <v>734</v>
      </c>
      <c r="I249" s="56" t="s">
        <v>819</v>
      </c>
      <c r="J249" s="63" t="s">
        <v>821</v>
      </c>
    </row>
    <row r="250" spans="1:10" ht="24.95" customHeight="1">
      <c r="A250" s="56">
        <v>247</v>
      </c>
      <c r="B250" s="56" t="s">
        <v>48</v>
      </c>
      <c r="C250" s="56" t="s">
        <v>47</v>
      </c>
      <c r="D250" s="56" t="s">
        <v>1238</v>
      </c>
      <c r="E250" s="56" t="s">
        <v>45</v>
      </c>
      <c r="F250" s="56">
        <v>19</v>
      </c>
      <c r="G250" s="56">
        <v>17</v>
      </c>
      <c r="H250" s="62">
        <v>1525</v>
      </c>
      <c r="I250" s="56" t="s">
        <v>46</v>
      </c>
      <c r="J250" s="63" t="s">
        <v>1396</v>
      </c>
    </row>
    <row r="251" spans="1:10" ht="34.5" customHeight="1">
      <c r="A251" s="56">
        <v>248</v>
      </c>
      <c r="B251" s="56" t="s">
        <v>913</v>
      </c>
      <c r="C251" s="56" t="s">
        <v>914</v>
      </c>
      <c r="D251" s="56" t="s">
        <v>1226</v>
      </c>
      <c r="E251" s="56">
        <v>15</v>
      </c>
      <c r="F251" s="56">
        <v>7</v>
      </c>
      <c r="G251" s="56">
        <v>6</v>
      </c>
      <c r="H251" s="62">
        <v>412</v>
      </c>
      <c r="I251" s="56" t="s">
        <v>915</v>
      </c>
      <c r="J251" s="64" t="s">
        <v>965</v>
      </c>
    </row>
    <row r="252" spans="1:10" ht="31.5" customHeight="1">
      <c r="A252" s="56">
        <v>249</v>
      </c>
      <c r="B252" s="56" t="s">
        <v>920</v>
      </c>
      <c r="C252" s="56" t="s">
        <v>958</v>
      </c>
      <c r="D252" s="59" t="s">
        <v>1317</v>
      </c>
      <c r="E252" s="56">
        <v>50</v>
      </c>
      <c r="F252" s="56">
        <v>18</v>
      </c>
      <c r="G252" s="56">
        <v>7</v>
      </c>
      <c r="H252" s="62">
        <v>828</v>
      </c>
      <c r="I252" s="56" t="s">
        <v>921</v>
      </c>
      <c r="J252" s="63" t="s">
        <v>974</v>
      </c>
    </row>
    <row r="253" spans="1:10" ht="24.95" customHeight="1">
      <c r="A253" s="56">
        <v>250</v>
      </c>
      <c r="B253" s="56" t="s">
        <v>927</v>
      </c>
      <c r="C253" s="56" t="s">
        <v>928</v>
      </c>
      <c r="D253" s="59" t="s">
        <v>1318</v>
      </c>
      <c r="E253" s="56" t="s">
        <v>929</v>
      </c>
      <c r="F253" s="56">
        <v>5</v>
      </c>
      <c r="G253" s="56">
        <v>4</v>
      </c>
      <c r="H253" s="62">
        <v>766</v>
      </c>
      <c r="I253" s="56" t="s">
        <v>930</v>
      </c>
      <c r="J253" s="63" t="s">
        <v>931</v>
      </c>
    </row>
    <row r="254" spans="1:10" ht="24.95" customHeight="1">
      <c r="A254" s="56">
        <v>251</v>
      </c>
      <c r="B254" s="56" t="s">
        <v>945</v>
      </c>
      <c r="C254" s="56" t="s">
        <v>946</v>
      </c>
      <c r="D254" s="56" t="s">
        <v>1227</v>
      </c>
      <c r="E254" s="56" t="s">
        <v>947</v>
      </c>
      <c r="F254" s="56">
        <v>6</v>
      </c>
      <c r="G254" s="56">
        <v>4</v>
      </c>
      <c r="H254" s="62">
        <v>751</v>
      </c>
      <c r="I254" s="56" t="s">
        <v>948</v>
      </c>
      <c r="J254" s="63" t="s">
        <v>949</v>
      </c>
    </row>
    <row r="255" spans="1:10" ht="24.95" customHeight="1">
      <c r="A255" s="56">
        <v>252</v>
      </c>
      <c r="B255" s="56" t="s">
        <v>956</v>
      </c>
      <c r="C255" s="56" t="s">
        <v>959</v>
      </c>
      <c r="D255" s="56" t="s">
        <v>1228</v>
      </c>
      <c r="E255" s="56">
        <v>42</v>
      </c>
      <c r="F255" s="56">
        <v>8</v>
      </c>
      <c r="G255" s="56">
        <v>4</v>
      </c>
      <c r="H255" s="62">
        <v>590</v>
      </c>
      <c r="I255" s="56" t="s">
        <v>957</v>
      </c>
      <c r="J255" s="63" t="s">
        <v>960</v>
      </c>
    </row>
    <row r="256" spans="1:10" ht="24.95" customHeight="1">
      <c r="A256" s="56">
        <v>253</v>
      </c>
      <c r="B256" s="56" t="s">
        <v>970</v>
      </c>
      <c r="C256" s="56" t="s">
        <v>971</v>
      </c>
      <c r="D256" s="59" t="s">
        <v>1361</v>
      </c>
      <c r="E256" s="56" t="s">
        <v>972</v>
      </c>
      <c r="F256" s="56">
        <v>10</v>
      </c>
      <c r="G256" s="56">
        <v>9</v>
      </c>
      <c r="H256" s="62">
        <v>454</v>
      </c>
      <c r="I256" s="56" t="s">
        <v>973</v>
      </c>
      <c r="J256" s="63" t="s">
        <v>979</v>
      </c>
    </row>
    <row r="257" spans="1:10" ht="22.5" customHeight="1">
      <c r="A257" s="56">
        <v>254</v>
      </c>
      <c r="B257" s="56" t="s">
        <v>1353</v>
      </c>
      <c r="C257" s="56" t="s">
        <v>1355</v>
      </c>
      <c r="D257" s="59" t="s">
        <v>1354</v>
      </c>
      <c r="E257" s="56" t="s">
        <v>628</v>
      </c>
      <c r="F257" s="56">
        <v>14</v>
      </c>
      <c r="G257" s="56">
        <v>13</v>
      </c>
      <c r="H257" s="62">
        <v>1243</v>
      </c>
      <c r="I257" s="56" t="s">
        <v>1356</v>
      </c>
      <c r="J257" s="63"/>
    </row>
    <row r="258" spans="1:10" ht="24.95" customHeight="1">
      <c r="A258" s="56">
        <v>255</v>
      </c>
      <c r="B258" s="5" t="s">
        <v>1404</v>
      </c>
      <c r="C258" s="5" t="s">
        <v>1401</v>
      </c>
      <c r="D258" s="59" t="s">
        <v>1403</v>
      </c>
      <c r="E258" s="56">
        <v>4</v>
      </c>
      <c r="F258" s="56">
        <v>20</v>
      </c>
      <c r="G258" s="56">
        <v>17</v>
      </c>
      <c r="H258" s="62">
        <v>270</v>
      </c>
      <c r="I258" s="5" t="s">
        <v>1400</v>
      </c>
      <c r="J258" s="63"/>
    </row>
    <row r="259" spans="1:10" ht="24.95" customHeight="1">
      <c r="A259" s="56">
        <v>256</v>
      </c>
      <c r="B259" s="5" t="s">
        <v>1405</v>
      </c>
      <c r="C259" s="5" t="s">
        <v>1402</v>
      </c>
      <c r="D259" s="59" t="s">
        <v>1406</v>
      </c>
      <c r="E259" s="56">
        <v>4</v>
      </c>
      <c r="F259" s="56">
        <v>22</v>
      </c>
      <c r="G259" s="56">
        <v>18</v>
      </c>
      <c r="H259" s="62">
        <v>376</v>
      </c>
      <c r="I259" s="5" t="s">
        <v>1400</v>
      </c>
      <c r="J259" s="63"/>
    </row>
    <row r="260" spans="1:10" ht="22.5" customHeight="1">
      <c r="A260" s="56"/>
      <c r="B260" s="56"/>
      <c r="C260" s="56"/>
      <c r="D260" s="59"/>
      <c r="E260" s="56"/>
      <c r="F260" s="56"/>
      <c r="G260" s="56"/>
      <c r="H260" s="62"/>
      <c r="I260" s="56"/>
      <c r="J260" s="63"/>
    </row>
    <row r="261" spans="1:10" ht="24.95" customHeight="1"/>
    <row r="262" spans="1:10" ht="24.95" customHeight="1"/>
    <row r="263" spans="1:10" ht="24.95" customHeight="1"/>
    <row r="264" spans="1:10">
      <c r="H264" s="11"/>
    </row>
  </sheetData>
  <mergeCells count="11">
    <mergeCell ref="G2:G3"/>
    <mergeCell ref="A2:A3"/>
    <mergeCell ref="D2:D3"/>
    <mergeCell ref="B2:B3"/>
    <mergeCell ref="C2:C3"/>
    <mergeCell ref="I2:I3"/>
    <mergeCell ref="A1:J1"/>
    <mergeCell ref="J2:J3"/>
    <mergeCell ref="H2:H3"/>
    <mergeCell ref="F2:F3"/>
    <mergeCell ref="E2:E3"/>
  </mergeCells>
  <phoneticPr fontId="2" type="noConversion"/>
  <hyperlinks>
    <hyperlink ref="D158"/>
  </hyperlinks>
  <printOptions horizontalCentered="1"/>
  <pageMargins left="0.19685039370078741" right="0.35433070866141736" top="0.59055118110236227" bottom="0.78740157480314965" header="0.51181102362204722" footer="0.51181102362204722"/>
  <pageSetup paperSize="9" scale="48" fitToHeight="15" orientation="landscape" r:id="rId1"/>
  <headerFooter alignWithMargins="0"/>
  <rowBreaks count="1" manualBreakCount="1">
    <brk id="21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7"/>
  <sheetViews>
    <sheetView view="pageBreakPreview" zoomScale="85" zoomScaleNormal="90" zoomScaleSheetLayoutView="100" workbookViewId="0">
      <pane xSplit="9" ySplit="3" topLeftCell="J4" activePane="bottomRight" state="frozenSplit"/>
      <selection activeCell="J231" sqref="J231"/>
      <selection pane="topRight" activeCell="B1" sqref="B1"/>
      <selection pane="bottomLeft" activeCell="A229" sqref="A229"/>
      <selection pane="bottomRight" activeCell="H4" sqref="H1:H65536"/>
    </sheetView>
  </sheetViews>
  <sheetFormatPr defaultRowHeight="13.5"/>
  <cols>
    <col min="1" max="1" width="4.77734375" style="29" customWidth="1"/>
    <col min="2" max="2" width="27.33203125" style="3" customWidth="1"/>
    <col min="3" max="3" width="31.33203125" style="3" customWidth="1"/>
    <col min="4" max="4" width="8.109375" style="3" customWidth="1"/>
    <col min="5" max="5" width="6.5546875" style="3" customWidth="1"/>
    <col min="6" max="6" width="8" style="4" customWidth="1"/>
    <col min="7" max="7" width="11.33203125" style="3" bestFit="1" customWidth="1"/>
    <col min="8" max="8" width="57" style="23" customWidth="1"/>
    <col min="9" max="11" width="11.21875" style="3" customWidth="1"/>
    <col min="12" max="12" width="13.77734375" style="3" customWidth="1"/>
    <col min="13" max="13" width="13" style="3" bestFit="1" customWidth="1"/>
    <col min="14" max="15" width="15" style="3" bestFit="1" customWidth="1"/>
    <col min="16" max="17" width="9.77734375" style="3" customWidth="1"/>
    <col min="18" max="18" width="14.6640625" style="33" customWidth="1"/>
    <col min="19" max="19" width="16.77734375" style="23" customWidth="1"/>
    <col min="20" max="20" width="8.6640625" style="3" bestFit="1" customWidth="1"/>
    <col min="21" max="22" width="8.6640625" style="3" customWidth="1"/>
    <col min="23" max="23" width="5.109375" style="3" bestFit="1" customWidth="1"/>
    <col min="24" max="24" width="5.109375" style="3" customWidth="1"/>
    <col min="25" max="25" width="15" style="3" bestFit="1" customWidth="1"/>
    <col min="26" max="26" width="17.77734375" style="3" bestFit="1" customWidth="1"/>
    <col min="27" max="27" width="12.5546875" style="3" customWidth="1"/>
    <col min="28" max="29" width="10.77734375" style="3" customWidth="1"/>
    <col min="30" max="46" width="10.77734375" style="2" customWidth="1"/>
    <col min="47" max="16384" width="8.88671875" style="2"/>
  </cols>
  <sheetData>
    <row r="1" spans="1:46" ht="36" customHeight="1">
      <c r="A1" s="70" t="s">
        <v>53</v>
      </c>
      <c r="B1" s="70"/>
      <c r="C1" s="70"/>
      <c r="D1" s="70"/>
      <c r="E1" s="70"/>
      <c r="F1" s="70"/>
      <c r="G1" s="70"/>
      <c r="H1" s="70"/>
      <c r="I1" s="70"/>
      <c r="J1" s="12"/>
      <c r="K1" s="12"/>
      <c r="L1" s="12"/>
      <c r="M1" s="12"/>
      <c r="N1" s="12"/>
      <c r="O1" s="12"/>
      <c r="P1" s="12"/>
      <c r="Q1" s="12"/>
      <c r="R1" s="30"/>
      <c r="S1" s="22"/>
      <c r="T1" s="12"/>
      <c r="U1" s="12"/>
      <c r="V1" s="12"/>
      <c r="W1" s="12"/>
      <c r="X1" s="12"/>
      <c r="Y1" s="12"/>
      <c r="Z1" s="12"/>
      <c r="AA1" s="12"/>
      <c r="AB1" s="12"/>
      <c r="AC1" s="12"/>
    </row>
    <row r="2" spans="1:46" ht="19.5" customHeight="1">
      <c r="A2" s="74" t="s">
        <v>54</v>
      </c>
      <c r="B2" s="74" t="s">
        <v>55</v>
      </c>
      <c r="C2" s="74" t="s">
        <v>56</v>
      </c>
      <c r="D2" s="74" t="s">
        <v>57</v>
      </c>
      <c r="E2" s="74" t="s">
        <v>58</v>
      </c>
      <c r="F2" s="80" t="s">
        <v>59</v>
      </c>
      <c r="G2" s="74" t="s">
        <v>60</v>
      </c>
      <c r="H2" s="78"/>
      <c r="I2" s="74" t="s">
        <v>61</v>
      </c>
      <c r="J2" s="74" t="s">
        <v>62</v>
      </c>
      <c r="K2" s="74" t="s">
        <v>62</v>
      </c>
      <c r="L2" s="74" t="s">
        <v>63</v>
      </c>
      <c r="M2" s="74" t="s">
        <v>64</v>
      </c>
      <c r="N2" s="74" t="s">
        <v>65</v>
      </c>
      <c r="O2" s="74" t="s">
        <v>61</v>
      </c>
      <c r="P2" s="84" t="s">
        <v>66</v>
      </c>
      <c r="Q2" s="84" t="s">
        <v>67</v>
      </c>
      <c r="R2" s="76" t="s">
        <v>68</v>
      </c>
      <c r="S2" s="82" t="s">
        <v>69</v>
      </c>
      <c r="T2" s="85" t="s">
        <v>70</v>
      </c>
      <c r="U2" s="92" t="s">
        <v>71</v>
      </c>
      <c r="V2" s="85" t="s">
        <v>72</v>
      </c>
      <c r="W2" s="74" t="s">
        <v>73</v>
      </c>
      <c r="X2" s="85" t="s">
        <v>74</v>
      </c>
      <c r="Y2" s="74" t="s">
        <v>62</v>
      </c>
      <c r="Z2" s="84" t="s">
        <v>75</v>
      </c>
      <c r="AA2" s="84" t="s">
        <v>76</v>
      </c>
      <c r="AB2" s="89" t="s">
        <v>77</v>
      </c>
      <c r="AC2" s="90"/>
      <c r="AD2" s="90"/>
      <c r="AE2" s="90"/>
      <c r="AF2" s="90"/>
      <c r="AG2" s="90"/>
      <c r="AH2" s="91"/>
      <c r="AI2" s="89" t="s">
        <v>78</v>
      </c>
      <c r="AJ2" s="90"/>
      <c r="AK2" s="90"/>
      <c r="AL2" s="90"/>
      <c r="AM2" s="90"/>
      <c r="AN2" s="91"/>
      <c r="AO2" s="89" t="s">
        <v>79</v>
      </c>
      <c r="AP2" s="90"/>
      <c r="AQ2" s="90"/>
      <c r="AR2" s="90"/>
      <c r="AS2" s="90"/>
      <c r="AT2" s="91"/>
    </row>
    <row r="3" spans="1:46" ht="19.5" customHeight="1">
      <c r="A3" s="75"/>
      <c r="B3" s="75"/>
      <c r="C3" s="75"/>
      <c r="D3" s="75"/>
      <c r="E3" s="75"/>
      <c r="F3" s="81"/>
      <c r="G3" s="75"/>
      <c r="H3" s="79"/>
      <c r="I3" s="75"/>
      <c r="J3" s="75"/>
      <c r="K3" s="75"/>
      <c r="L3" s="75"/>
      <c r="M3" s="75"/>
      <c r="N3" s="75"/>
      <c r="O3" s="75"/>
      <c r="P3" s="77"/>
      <c r="Q3" s="77"/>
      <c r="R3" s="77"/>
      <c r="S3" s="83"/>
      <c r="T3" s="88"/>
      <c r="U3" s="93"/>
      <c r="V3" s="87"/>
      <c r="W3" s="86"/>
      <c r="X3" s="86"/>
      <c r="Y3" s="86"/>
      <c r="Z3" s="77"/>
      <c r="AA3" s="77"/>
      <c r="AB3" s="14" t="s">
        <v>80</v>
      </c>
      <c r="AC3" s="14" t="s">
        <v>81</v>
      </c>
      <c r="AD3" s="14" t="s">
        <v>82</v>
      </c>
      <c r="AE3" s="14" t="s">
        <v>83</v>
      </c>
      <c r="AF3" s="14" t="s">
        <v>84</v>
      </c>
      <c r="AG3" s="14" t="s">
        <v>85</v>
      </c>
      <c r="AH3" s="14" t="s">
        <v>86</v>
      </c>
      <c r="AI3" s="14" t="s">
        <v>87</v>
      </c>
      <c r="AJ3" s="14" t="s">
        <v>88</v>
      </c>
      <c r="AK3" s="14" t="s">
        <v>89</v>
      </c>
      <c r="AL3" s="14" t="s">
        <v>90</v>
      </c>
      <c r="AM3" s="14" t="s">
        <v>91</v>
      </c>
      <c r="AN3" s="14" t="s">
        <v>92</v>
      </c>
      <c r="AO3" s="14" t="s">
        <v>87</v>
      </c>
      <c r="AP3" s="14" t="s">
        <v>88</v>
      </c>
      <c r="AQ3" s="14" t="s">
        <v>89</v>
      </c>
      <c r="AR3" s="14" t="s">
        <v>90</v>
      </c>
      <c r="AS3" s="14" t="s">
        <v>91</v>
      </c>
      <c r="AT3" s="14" t="s">
        <v>86</v>
      </c>
    </row>
    <row r="4" spans="1:46" ht="24.95" customHeight="1">
      <c r="A4" s="5">
        <v>77</v>
      </c>
      <c r="B4" s="5" t="s">
        <v>104</v>
      </c>
      <c r="C4" s="5" t="s">
        <v>229</v>
      </c>
      <c r="D4" s="5">
        <v>5</v>
      </c>
      <c r="E4" s="5">
        <v>5</v>
      </c>
      <c r="F4" s="6">
        <v>320</v>
      </c>
      <c r="G4" s="5" t="s">
        <v>105</v>
      </c>
      <c r="H4" s="24" t="s">
        <v>106</v>
      </c>
      <c r="I4" s="5" t="s">
        <v>99</v>
      </c>
      <c r="J4" s="5" t="s">
        <v>107</v>
      </c>
      <c r="K4" s="5" t="s">
        <v>95</v>
      </c>
      <c r="L4" s="5">
        <v>0</v>
      </c>
      <c r="M4" s="5">
        <v>0</v>
      </c>
      <c r="N4" s="38">
        <v>0</v>
      </c>
      <c r="O4" s="1" t="s">
        <v>96</v>
      </c>
      <c r="P4" s="1">
        <v>0</v>
      </c>
      <c r="Q4" s="1">
        <v>0</v>
      </c>
      <c r="R4" s="36" t="s">
        <v>101</v>
      </c>
      <c r="S4" s="26" t="s">
        <v>108</v>
      </c>
      <c r="T4" s="19">
        <v>1990</v>
      </c>
      <c r="U4" s="19" t="s">
        <v>36</v>
      </c>
      <c r="V4" s="40" t="s">
        <v>94</v>
      </c>
      <c r="W4" s="1" t="s">
        <v>93</v>
      </c>
      <c r="X4" s="1">
        <v>1</v>
      </c>
      <c r="Y4" s="1" t="s">
        <v>96</v>
      </c>
      <c r="Z4" s="1"/>
      <c r="AA4" s="1"/>
      <c r="AB4" s="41">
        <v>200</v>
      </c>
      <c r="AC4" s="41">
        <v>120</v>
      </c>
      <c r="AD4" s="41"/>
      <c r="AE4" s="41"/>
      <c r="AF4" s="41"/>
      <c r="AG4" s="41"/>
      <c r="AH4" s="17">
        <f t="shared" ref="AH4:AH9" si="0">SUM(AB4:AG4)</f>
        <v>320</v>
      </c>
      <c r="AI4" s="14">
        <v>5</v>
      </c>
      <c r="AJ4" s="14"/>
      <c r="AK4" s="14"/>
      <c r="AL4" s="14"/>
      <c r="AM4" s="14"/>
      <c r="AN4" s="15">
        <f t="shared" ref="AN4:AN9" si="1">SUM(AI4:AM4)</f>
        <v>5</v>
      </c>
      <c r="AO4" s="14">
        <v>320</v>
      </c>
      <c r="AP4" s="14"/>
      <c r="AQ4" s="14"/>
      <c r="AR4" s="14"/>
      <c r="AS4" s="14"/>
      <c r="AT4" s="15">
        <f t="shared" ref="AT4:AT9" si="2">SUM(AO4:AS4)</f>
        <v>320</v>
      </c>
    </row>
    <row r="5" spans="1:46" ht="24.95" customHeight="1">
      <c r="A5" s="5">
        <v>129</v>
      </c>
      <c r="B5" s="5" t="s">
        <v>110</v>
      </c>
      <c r="C5" s="5" t="s">
        <v>111</v>
      </c>
      <c r="D5" s="5">
        <v>15</v>
      </c>
      <c r="E5" s="5">
        <v>11</v>
      </c>
      <c r="F5" s="6">
        <v>687</v>
      </c>
      <c r="G5" s="5" t="s">
        <v>112</v>
      </c>
      <c r="H5" s="24" t="s">
        <v>113</v>
      </c>
      <c r="I5" s="5" t="s">
        <v>99</v>
      </c>
      <c r="J5" s="5" t="s">
        <v>107</v>
      </c>
      <c r="K5" s="5" t="s">
        <v>95</v>
      </c>
      <c r="L5" s="5">
        <v>1</v>
      </c>
      <c r="M5" s="5">
        <v>0</v>
      </c>
      <c r="N5" s="38">
        <v>0</v>
      </c>
      <c r="O5" s="1" t="s">
        <v>96</v>
      </c>
      <c r="P5" s="1">
        <v>0</v>
      </c>
      <c r="Q5" s="1">
        <v>0</v>
      </c>
      <c r="R5" s="36" t="s">
        <v>103</v>
      </c>
      <c r="S5" s="26">
        <v>7035</v>
      </c>
      <c r="T5" s="19">
        <v>1998</v>
      </c>
      <c r="U5" s="19" t="s">
        <v>114</v>
      </c>
      <c r="V5" s="40" t="s">
        <v>115</v>
      </c>
      <c r="W5" s="1" t="s">
        <v>98</v>
      </c>
      <c r="X5" s="1">
        <v>1</v>
      </c>
      <c r="Y5" s="1" t="s">
        <v>96</v>
      </c>
      <c r="Z5" s="1"/>
      <c r="AA5" s="1"/>
      <c r="AB5" s="41">
        <v>89</v>
      </c>
      <c r="AC5" s="41">
        <v>598</v>
      </c>
      <c r="AD5" s="41"/>
      <c r="AE5" s="41"/>
      <c r="AF5" s="41"/>
      <c r="AG5" s="41"/>
      <c r="AH5" s="17">
        <f t="shared" si="0"/>
        <v>687</v>
      </c>
      <c r="AI5" s="14"/>
      <c r="AJ5" s="14"/>
      <c r="AK5" s="14">
        <v>11</v>
      </c>
      <c r="AL5" s="14"/>
      <c r="AM5" s="14"/>
      <c r="AN5" s="15">
        <f t="shared" si="1"/>
        <v>11</v>
      </c>
      <c r="AO5" s="14"/>
      <c r="AP5" s="14"/>
      <c r="AQ5" s="14">
        <v>687</v>
      </c>
      <c r="AR5" s="14"/>
      <c r="AS5" s="14"/>
      <c r="AT5" s="15">
        <f t="shared" si="2"/>
        <v>687</v>
      </c>
    </row>
    <row r="6" spans="1:46" ht="24.95" customHeight="1">
      <c r="A6" s="5">
        <v>222</v>
      </c>
      <c r="B6" s="5" t="s">
        <v>116</v>
      </c>
      <c r="C6" s="5" t="s">
        <v>117</v>
      </c>
      <c r="D6" s="5">
        <v>15</v>
      </c>
      <c r="E6" s="5">
        <v>5</v>
      </c>
      <c r="F6" s="6">
        <v>621</v>
      </c>
      <c r="G6" s="5" t="s">
        <v>118</v>
      </c>
      <c r="H6" s="19" t="s">
        <v>119</v>
      </c>
      <c r="I6" s="5" t="s">
        <v>99</v>
      </c>
      <c r="J6" s="5" t="s">
        <v>107</v>
      </c>
      <c r="K6" s="5" t="s">
        <v>95</v>
      </c>
      <c r="L6" s="5">
        <v>1</v>
      </c>
      <c r="M6" s="5">
        <v>0</v>
      </c>
      <c r="N6" s="38">
        <v>0</v>
      </c>
      <c r="O6" s="1" t="s">
        <v>96</v>
      </c>
      <c r="P6" s="1">
        <v>0</v>
      </c>
      <c r="Q6" s="26" t="s">
        <v>120</v>
      </c>
      <c r="R6" s="36" t="s">
        <v>897</v>
      </c>
      <c r="S6" s="27" t="s">
        <v>121</v>
      </c>
      <c r="T6" s="19">
        <v>2004</v>
      </c>
      <c r="U6" s="19" t="s">
        <v>35</v>
      </c>
      <c r="V6" s="40" t="s">
        <v>97</v>
      </c>
      <c r="W6" s="1" t="s">
        <v>98</v>
      </c>
      <c r="X6" s="1">
        <v>1</v>
      </c>
      <c r="Y6" s="1" t="s">
        <v>96</v>
      </c>
      <c r="Z6" s="1"/>
      <c r="AA6" s="1"/>
      <c r="AB6" s="41">
        <v>268</v>
      </c>
      <c r="AC6" s="41">
        <f>105+119+130-1</f>
        <v>353</v>
      </c>
      <c r="AD6" s="41"/>
      <c r="AE6" s="41"/>
      <c r="AF6" s="41"/>
      <c r="AG6" s="41"/>
      <c r="AH6" s="17">
        <f t="shared" si="0"/>
        <v>621</v>
      </c>
      <c r="AI6" s="14"/>
      <c r="AJ6" s="14"/>
      <c r="AK6" s="14">
        <v>5</v>
      </c>
      <c r="AL6" s="14"/>
      <c r="AM6" s="14"/>
      <c r="AN6" s="15">
        <f t="shared" si="1"/>
        <v>5</v>
      </c>
      <c r="AO6" s="14"/>
      <c r="AP6" s="14"/>
      <c r="AQ6" s="14">
        <v>621</v>
      </c>
      <c r="AR6" s="14"/>
      <c r="AS6" s="14"/>
      <c r="AT6" s="15">
        <f t="shared" si="2"/>
        <v>621</v>
      </c>
    </row>
    <row r="7" spans="1:46" ht="24.95" customHeight="1">
      <c r="A7" s="5">
        <v>223</v>
      </c>
      <c r="B7" s="5" t="s">
        <v>125</v>
      </c>
      <c r="C7" s="5" t="s">
        <v>126</v>
      </c>
      <c r="D7" s="5">
        <v>5</v>
      </c>
      <c r="E7" s="5">
        <v>7</v>
      </c>
      <c r="F7" s="6">
        <v>250</v>
      </c>
      <c r="G7" s="5" t="s">
        <v>127</v>
      </c>
      <c r="H7" s="25" t="s">
        <v>128</v>
      </c>
      <c r="I7" s="5" t="s">
        <v>99</v>
      </c>
      <c r="J7" s="5" t="s">
        <v>107</v>
      </c>
      <c r="K7" s="5" t="s">
        <v>95</v>
      </c>
      <c r="L7" s="5">
        <v>1</v>
      </c>
      <c r="M7" s="5">
        <v>0</v>
      </c>
      <c r="N7" s="38">
        <v>0</v>
      </c>
      <c r="O7" s="1" t="s">
        <v>825</v>
      </c>
      <c r="P7" s="1">
        <v>0</v>
      </c>
      <c r="Q7" s="1">
        <v>0</v>
      </c>
      <c r="R7" s="36" t="s">
        <v>100</v>
      </c>
      <c r="S7" s="26">
        <v>25735</v>
      </c>
      <c r="T7" s="19">
        <v>2007</v>
      </c>
      <c r="U7" s="19" t="s">
        <v>109</v>
      </c>
      <c r="V7" s="40" t="s">
        <v>109</v>
      </c>
      <c r="W7" s="1" t="s">
        <v>93</v>
      </c>
      <c r="X7" s="1">
        <v>1</v>
      </c>
      <c r="Y7" s="1" t="s">
        <v>825</v>
      </c>
      <c r="Z7" s="1"/>
      <c r="AA7" s="1"/>
      <c r="AB7" s="41">
        <v>220</v>
      </c>
      <c r="AC7" s="41">
        <v>30</v>
      </c>
      <c r="AD7" s="41"/>
      <c r="AE7" s="41"/>
      <c r="AF7" s="41"/>
      <c r="AG7" s="41"/>
      <c r="AH7" s="17">
        <f t="shared" si="0"/>
        <v>250</v>
      </c>
      <c r="AI7" s="14">
        <v>7</v>
      </c>
      <c r="AJ7" s="14"/>
      <c r="AK7" s="14"/>
      <c r="AL7" s="14"/>
      <c r="AM7" s="14"/>
      <c r="AN7" s="15">
        <f t="shared" si="1"/>
        <v>7</v>
      </c>
      <c r="AO7" s="14">
        <v>250</v>
      </c>
      <c r="AP7" s="14"/>
      <c r="AQ7" s="14"/>
      <c r="AR7" s="14"/>
      <c r="AS7" s="14"/>
      <c r="AT7" s="15">
        <f t="shared" si="2"/>
        <v>250</v>
      </c>
    </row>
    <row r="8" spans="1:46" ht="24.95" customHeight="1">
      <c r="A8" s="5">
        <v>243</v>
      </c>
      <c r="B8" s="5" t="s">
        <v>135</v>
      </c>
      <c r="C8" s="10" t="s">
        <v>136</v>
      </c>
      <c r="D8" s="5" t="s">
        <v>123</v>
      </c>
      <c r="E8" s="5">
        <v>22</v>
      </c>
      <c r="F8" s="6">
        <v>1767</v>
      </c>
      <c r="G8" s="5" t="s">
        <v>137</v>
      </c>
      <c r="H8" s="25" t="s">
        <v>138</v>
      </c>
      <c r="I8" s="13" t="s">
        <v>989</v>
      </c>
      <c r="J8" s="5" t="s">
        <v>107</v>
      </c>
      <c r="K8" s="5" t="s">
        <v>95</v>
      </c>
      <c r="L8" s="5">
        <v>1</v>
      </c>
      <c r="M8" s="5">
        <v>1</v>
      </c>
      <c r="N8" s="38">
        <v>0</v>
      </c>
      <c r="O8" s="1" t="s">
        <v>96</v>
      </c>
      <c r="P8" s="1">
        <v>0</v>
      </c>
      <c r="Q8" s="1">
        <v>0</v>
      </c>
      <c r="R8" s="21" t="s">
        <v>129</v>
      </c>
      <c r="S8" s="26" t="s">
        <v>139</v>
      </c>
      <c r="T8" s="19">
        <v>2011</v>
      </c>
      <c r="U8" s="19" t="s">
        <v>34</v>
      </c>
      <c r="V8" s="40" t="s">
        <v>122</v>
      </c>
      <c r="W8" s="1" t="s">
        <v>130</v>
      </c>
      <c r="X8" s="1">
        <v>1</v>
      </c>
      <c r="Y8" s="1" t="s">
        <v>96</v>
      </c>
      <c r="Z8" s="20" t="s">
        <v>140</v>
      </c>
      <c r="AA8" s="1" t="s">
        <v>131</v>
      </c>
      <c r="AB8" s="41">
        <f>72+43+78+80+45+72+72+45+80+80</f>
        <v>667</v>
      </c>
      <c r="AC8" s="41">
        <f>84+60+60+60+60+84+60+60+60</f>
        <v>588</v>
      </c>
      <c r="AD8" s="41">
        <f>50+54+54+54+80+60+24+52+54+30</f>
        <v>512</v>
      </c>
      <c r="AE8" s="41"/>
      <c r="AF8" s="41"/>
      <c r="AG8" s="41"/>
      <c r="AH8" s="17">
        <f t="shared" si="0"/>
        <v>1767</v>
      </c>
      <c r="AI8" s="16"/>
      <c r="AJ8" s="16">
        <v>4</v>
      </c>
      <c r="AK8" s="16">
        <v>13</v>
      </c>
      <c r="AL8" s="16">
        <v>5</v>
      </c>
      <c r="AM8" s="16"/>
      <c r="AN8" s="15">
        <f t="shared" si="1"/>
        <v>22</v>
      </c>
      <c r="AO8" s="16"/>
      <c r="AP8" s="16">
        <f>72+72+72+30</f>
        <v>246</v>
      </c>
      <c r="AQ8" s="16">
        <f>84+103+50+54+105+84+54+105+54+60+24+52+54</f>
        <v>883</v>
      </c>
      <c r="AR8" s="16">
        <f>138+140+140+140+80</f>
        <v>638</v>
      </c>
      <c r="AS8" s="16"/>
      <c r="AT8" s="15">
        <f t="shared" si="2"/>
        <v>1767</v>
      </c>
    </row>
    <row r="9" spans="1:46" ht="24.95" customHeight="1">
      <c r="A9" s="5">
        <v>262</v>
      </c>
      <c r="B9" s="5" t="s">
        <v>141</v>
      </c>
      <c r="C9" s="10" t="s">
        <v>142</v>
      </c>
      <c r="D9" s="5" t="s">
        <v>143</v>
      </c>
      <c r="E9" s="5">
        <v>17</v>
      </c>
      <c r="F9" s="6">
        <v>1525</v>
      </c>
      <c r="G9" s="5" t="s">
        <v>144</v>
      </c>
      <c r="H9" s="19" t="s">
        <v>145</v>
      </c>
      <c r="I9" s="5" t="s">
        <v>99</v>
      </c>
      <c r="J9" s="5" t="s">
        <v>107</v>
      </c>
      <c r="K9" s="5" t="s">
        <v>95</v>
      </c>
      <c r="L9" s="5">
        <v>1</v>
      </c>
      <c r="M9" s="5">
        <v>0</v>
      </c>
      <c r="N9" s="38">
        <v>0</v>
      </c>
      <c r="O9" s="5" t="s">
        <v>96</v>
      </c>
      <c r="P9" s="5">
        <v>0</v>
      </c>
      <c r="Q9" s="5">
        <v>0</v>
      </c>
      <c r="R9" s="32"/>
      <c r="S9" s="34"/>
      <c r="T9" s="19">
        <v>2012</v>
      </c>
      <c r="U9" s="19" t="s">
        <v>146</v>
      </c>
      <c r="V9" s="40" t="s">
        <v>94</v>
      </c>
      <c r="W9" s="5" t="s">
        <v>93</v>
      </c>
      <c r="X9" s="5">
        <v>1</v>
      </c>
      <c r="Y9" s="5" t="s">
        <v>96</v>
      </c>
      <c r="Z9" s="5" t="s">
        <v>140</v>
      </c>
      <c r="AA9" s="5" t="s">
        <v>131</v>
      </c>
      <c r="AB9" s="42">
        <v>1030</v>
      </c>
      <c r="AC9" s="42">
        <v>495</v>
      </c>
      <c r="AD9" s="41"/>
      <c r="AE9" s="41"/>
      <c r="AF9" s="41"/>
      <c r="AG9" s="41"/>
      <c r="AH9" s="17">
        <f t="shared" si="0"/>
        <v>1525</v>
      </c>
      <c r="AI9" s="14"/>
      <c r="AJ9" s="14"/>
      <c r="AK9" s="14">
        <v>5</v>
      </c>
      <c r="AL9" s="14">
        <v>12</v>
      </c>
      <c r="AM9" s="14"/>
      <c r="AN9" s="15">
        <f t="shared" si="1"/>
        <v>17</v>
      </c>
      <c r="AO9" s="14"/>
      <c r="AP9" s="14"/>
      <c r="AQ9" s="14">
        <f>44+44+44+72+88</f>
        <v>292</v>
      </c>
      <c r="AR9" s="14">
        <v>1233</v>
      </c>
      <c r="AS9" s="14"/>
      <c r="AT9" s="15">
        <f t="shared" si="2"/>
        <v>1525</v>
      </c>
    </row>
    <row r="10" spans="1:46" ht="24.95" customHeight="1">
      <c r="A10" s="5"/>
      <c r="B10" s="5"/>
      <c r="C10" s="10"/>
      <c r="D10" s="5"/>
      <c r="E10" s="5">
        <f>SUM(E4:E8)</f>
        <v>50</v>
      </c>
      <c r="F10" s="6">
        <f>SUM(F4:F8)</f>
        <v>3645</v>
      </c>
      <c r="G10" s="5"/>
      <c r="H10" s="19"/>
      <c r="I10" s="5"/>
      <c r="J10" s="5"/>
      <c r="K10" s="5"/>
      <c r="L10" s="5"/>
      <c r="M10" s="5"/>
      <c r="N10" s="5"/>
      <c r="O10" s="5"/>
      <c r="P10" s="5"/>
      <c r="Q10" s="5"/>
      <c r="R10" s="32"/>
      <c r="S10" s="5"/>
      <c r="T10" s="19"/>
      <c r="U10" s="19"/>
      <c r="V10" s="40"/>
      <c r="W10" s="5"/>
      <c r="X10" s="5"/>
      <c r="Y10" s="5"/>
      <c r="Z10" s="5"/>
      <c r="AA10" s="5"/>
      <c r="AB10" s="5"/>
      <c r="AC10" s="5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</row>
    <row r="11" spans="1:46" ht="24.95" customHeight="1">
      <c r="A11" s="5"/>
      <c r="B11" s="5"/>
      <c r="C11" s="10"/>
      <c r="D11" s="5"/>
      <c r="E11" s="5">
        <f>SUM(E9:E9)-11</f>
        <v>6</v>
      </c>
      <c r="F11" s="6">
        <f>SUM(F9:F9)</f>
        <v>1525</v>
      </c>
      <c r="G11" s="5"/>
      <c r="H11" s="19"/>
      <c r="I11" s="5"/>
      <c r="J11" s="5"/>
      <c r="K11" s="5"/>
      <c r="L11" s="5"/>
      <c r="M11" s="5"/>
      <c r="N11" s="5"/>
      <c r="O11" s="5"/>
      <c r="P11" s="8"/>
      <c r="Q11" s="8"/>
      <c r="R11" s="31"/>
      <c r="S11" s="8"/>
      <c r="T11" s="18"/>
      <c r="U11" s="18"/>
      <c r="V11" s="8"/>
      <c r="W11" s="8"/>
      <c r="X11" s="8"/>
      <c r="Y11" s="8"/>
      <c r="Z11" s="8"/>
      <c r="AA11" s="8"/>
      <c r="AB11" s="8"/>
      <c r="AC11" s="8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</row>
    <row r="12" spans="1:46" ht="24.95" customHeight="1">
      <c r="A12" s="28"/>
      <c r="B12" s="8" t="s">
        <v>147</v>
      </c>
      <c r="C12" s="8" t="s">
        <v>148</v>
      </c>
      <c r="D12" s="9"/>
      <c r="E12" s="9">
        <f>SUM(E4:E9)</f>
        <v>67</v>
      </c>
      <c r="F12" s="9">
        <f>SUM(F4:F9)</f>
        <v>5170</v>
      </c>
      <c r="G12" s="8"/>
      <c r="H12" s="18"/>
      <c r="I12" s="8"/>
      <c r="J12" s="37"/>
      <c r="K12" s="37"/>
      <c r="L12" s="37"/>
      <c r="M12" s="37"/>
      <c r="N12" s="37"/>
      <c r="O12" s="37"/>
      <c r="S12" s="3">
        <v>285</v>
      </c>
      <c r="W12" s="3">
        <f>COUNTIF(W4:W11,"서구")</f>
        <v>3</v>
      </c>
      <c r="Y12" s="3">
        <f>COUNTIF(Y4:Y11,"의무관리")</f>
        <v>5</v>
      </c>
    </row>
    <row r="13" spans="1:46" ht="24.95" customHeight="1">
      <c r="E13" s="4" t="e">
        <f>E12+#REF!</f>
        <v>#REF!</v>
      </c>
      <c r="F13" s="4" t="e">
        <f>F12+#REF!+2</f>
        <v>#REF!</v>
      </c>
      <c r="P13" s="3" t="s">
        <v>149</v>
      </c>
      <c r="Q13" s="3">
        <f>COUNTIF(Q4:Q10,"미확인")</f>
        <v>0</v>
      </c>
      <c r="R13" s="33" t="s">
        <v>150</v>
      </c>
      <c r="S13" s="3">
        <f>COUNTIF(S4:S8,"")</f>
        <v>0</v>
      </c>
      <c r="W13" s="3">
        <f>COUNTIF(W4:W11,"검단")</f>
        <v>2</v>
      </c>
      <c r="Y13" s="3">
        <f>COUNTIF(Y4:Y11,"의무관리(승강기)")</f>
        <v>1</v>
      </c>
    </row>
    <row r="14" spans="1:46" ht="24.95" customHeight="1">
      <c r="I14" s="3">
        <f>90828+9686</f>
        <v>100514</v>
      </c>
      <c r="P14" s="3" t="s">
        <v>151</v>
      </c>
      <c r="Q14" s="3">
        <f>COUNTIF(Q4:Q10,"0")</f>
        <v>5</v>
      </c>
      <c r="R14" s="33" t="s">
        <v>152</v>
      </c>
      <c r="S14" s="3">
        <f>S12-S13</f>
        <v>285</v>
      </c>
      <c r="W14" s="3">
        <f>COUNTIF(W4:W11,"청라")</f>
        <v>1</v>
      </c>
      <c r="Y14" s="3">
        <f>COUNTIF(Y4:Y11,"임의관리")</f>
        <v>0</v>
      </c>
    </row>
    <row r="15" spans="1:46" ht="24.95" customHeight="1">
      <c r="E15" s="3">
        <f>E4+E5+E6+E7+E8</f>
        <v>50</v>
      </c>
      <c r="F15" s="3">
        <f>F4+F5+F6+F7+F8</f>
        <v>3645</v>
      </c>
      <c r="P15" s="3" t="s">
        <v>153</v>
      </c>
      <c r="Q15" s="3">
        <f>COUNTIF(Q4:Q10,"x")</f>
        <v>0</v>
      </c>
      <c r="AI15" s="39">
        <f t="shared" ref="AI15:AN15" si="3">SUM(AI9:AI9)</f>
        <v>0</v>
      </c>
      <c r="AJ15" s="39">
        <f t="shared" si="3"/>
        <v>0</v>
      </c>
      <c r="AK15" s="39">
        <f t="shared" si="3"/>
        <v>5</v>
      </c>
      <c r="AL15" s="39">
        <f t="shared" si="3"/>
        <v>12</v>
      </c>
      <c r="AM15" s="39">
        <f t="shared" si="3"/>
        <v>0</v>
      </c>
      <c r="AN15" s="39">
        <f t="shared" si="3"/>
        <v>17</v>
      </c>
      <c r="AQ15" s="39">
        <f>SUM(AQ9:AQ9)</f>
        <v>292</v>
      </c>
      <c r="AR15" s="39">
        <f>SUM(AR9:AR9)</f>
        <v>1233</v>
      </c>
      <c r="AS15" s="39">
        <f>SUM(AS9:AS9)</f>
        <v>0</v>
      </c>
      <c r="AT15" s="39">
        <f>SUM(AT9:AT9)</f>
        <v>1525</v>
      </c>
    </row>
    <row r="16" spans="1:46" ht="24.95" customHeight="1">
      <c r="E16" s="3">
        <f>E15+E9</f>
        <v>67</v>
      </c>
      <c r="F16" s="3">
        <f>F15+F9</f>
        <v>5170</v>
      </c>
      <c r="P16" s="3" t="s">
        <v>154</v>
      </c>
      <c r="Q16" s="3">
        <v>1</v>
      </c>
      <c r="X16" s="3">
        <f>COUNTIF(X1:X8,"1")</f>
        <v>5</v>
      </c>
      <c r="AB16" s="39">
        <f>AB4+AB5+AB6+AB7+AB8+AB9</f>
        <v>2474</v>
      </c>
      <c r="AC16" s="39">
        <f>AC4+AC5+AC6+AC7+AC8+AC9</f>
        <v>2184</v>
      </c>
      <c r="AD16" s="39">
        <f>AD4+AD5+AD6+AD7+AD8+AD9</f>
        <v>512</v>
      </c>
      <c r="AH16" s="39">
        <f t="shared" ref="AH16:AT16" si="4">AH4+AH5+AH6+AH7+AH8+AH9</f>
        <v>5170</v>
      </c>
      <c r="AI16" s="39">
        <f t="shared" si="4"/>
        <v>12</v>
      </c>
      <c r="AJ16" s="39">
        <f t="shared" si="4"/>
        <v>4</v>
      </c>
      <c r="AK16" s="39">
        <f t="shared" si="4"/>
        <v>34</v>
      </c>
      <c r="AL16" s="39">
        <f t="shared" si="4"/>
        <v>17</v>
      </c>
      <c r="AM16" s="39">
        <f t="shared" si="4"/>
        <v>0</v>
      </c>
      <c r="AN16" s="39">
        <f t="shared" si="4"/>
        <v>67</v>
      </c>
      <c r="AO16" s="39">
        <f t="shared" si="4"/>
        <v>570</v>
      </c>
      <c r="AP16" s="39">
        <f t="shared" si="4"/>
        <v>246</v>
      </c>
      <c r="AQ16" s="39">
        <f t="shared" si="4"/>
        <v>2483</v>
      </c>
      <c r="AR16" s="39">
        <f t="shared" si="4"/>
        <v>1871</v>
      </c>
      <c r="AS16" s="39">
        <f t="shared" si="4"/>
        <v>0</v>
      </c>
      <c r="AT16" s="39">
        <f t="shared" si="4"/>
        <v>5170</v>
      </c>
    </row>
    <row r="17" spans="5:17">
      <c r="E17" s="3">
        <f>SUM(E8:E8)</f>
        <v>22</v>
      </c>
      <c r="F17" s="11" t="e">
        <f>SUM(F8:F8)+SUM(#REF!)+616</f>
        <v>#REF!</v>
      </c>
      <c r="Q17" s="3">
        <f>SUM(Q13:Q16)</f>
        <v>6</v>
      </c>
    </row>
  </sheetData>
  <mergeCells count="31">
    <mergeCell ref="AO2:AT2"/>
    <mergeCell ref="AB2:AH2"/>
    <mergeCell ref="AI2:AN2"/>
    <mergeCell ref="Y2:Y3"/>
    <mergeCell ref="Z2:Z3"/>
    <mergeCell ref="U2:U3"/>
    <mergeCell ref="N2:N3"/>
    <mergeCell ref="S2:S3"/>
    <mergeCell ref="AA2:AA3"/>
    <mergeCell ref="P2:P3"/>
    <mergeCell ref="X2:X3"/>
    <mergeCell ref="W2:W3"/>
    <mergeCell ref="V2:V3"/>
    <mergeCell ref="Q2:Q3"/>
    <mergeCell ref="T2:T3"/>
    <mergeCell ref="M2:M3"/>
    <mergeCell ref="O2:O3"/>
    <mergeCell ref="R2:R3"/>
    <mergeCell ref="J2:J3"/>
    <mergeCell ref="A1:I1"/>
    <mergeCell ref="H2:H3"/>
    <mergeCell ref="F2:F3"/>
    <mergeCell ref="E2:E3"/>
    <mergeCell ref="D2:D3"/>
    <mergeCell ref="L2:L3"/>
    <mergeCell ref="A2:A3"/>
    <mergeCell ref="B2:B3"/>
    <mergeCell ref="G2:G3"/>
    <mergeCell ref="C2:C3"/>
    <mergeCell ref="I2:I3"/>
    <mergeCell ref="K2:K3"/>
  </mergeCells>
  <phoneticPr fontId="2" type="noConversion"/>
  <printOptions horizontalCentered="1" verticalCentered="1"/>
  <pageMargins left="0.2" right="0.35433070866141736" top="0.59055118110236227" bottom="0.78740157480314965" header="0.51181102362204722" footer="0.51181102362204722"/>
  <pageSetup paperSize="9" scale="50" fitToHeight="1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3:T132"/>
  <sheetViews>
    <sheetView workbookViewId="0">
      <selection activeCell="A5" sqref="A5"/>
    </sheetView>
  </sheetViews>
  <sheetFormatPr defaultRowHeight="13.5"/>
  <cols>
    <col min="1" max="1" width="11.21875" bestFit="1" customWidth="1"/>
  </cols>
  <sheetData>
    <row r="3" spans="1:20">
      <c r="C3">
        <f>C4+15</f>
        <v>2013</v>
      </c>
      <c r="D3">
        <f t="shared" ref="D3:T3" si="0">D4+15</f>
        <v>2014</v>
      </c>
      <c r="E3">
        <f t="shared" si="0"/>
        <v>2015</v>
      </c>
      <c r="F3">
        <f t="shared" si="0"/>
        <v>2016</v>
      </c>
      <c r="G3">
        <f t="shared" si="0"/>
        <v>2017</v>
      </c>
      <c r="H3">
        <f t="shared" si="0"/>
        <v>2018</v>
      </c>
      <c r="I3">
        <f t="shared" si="0"/>
        <v>2019</v>
      </c>
      <c r="J3">
        <f t="shared" si="0"/>
        <v>2020</v>
      </c>
      <c r="K3">
        <f t="shared" si="0"/>
        <v>2021</v>
      </c>
      <c r="L3">
        <f t="shared" si="0"/>
        <v>2022</v>
      </c>
      <c r="M3">
        <f t="shared" si="0"/>
        <v>2023</v>
      </c>
      <c r="N3">
        <f t="shared" si="0"/>
        <v>2024</v>
      </c>
      <c r="O3">
        <f t="shared" si="0"/>
        <v>2025</v>
      </c>
      <c r="P3">
        <f t="shared" si="0"/>
        <v>2026</v>
      </c>
      <c r="Q3">
        <f t="shared" si="0"/>
        <v>2027</v>
      </c>
      <c r="R3">
        <f t="shared" si="0"/>
        <v>2028</v>
      </c>
      <c r="S3">
        <f t="shared" si="0"/>
        <v>2029</v>
      </c>
      <c r="T3">
        <f t="shared" si="0"/>
        <v>2030</v>
      </c>
    </row>
    <row r="4" spans="1:20">
      <c r="A4" t="s">
        <v>936</v>
      </c>
      <c r="B4" t="s">
        <v>935</v>
      </c>
      <c r="C4">
        <v>1998</v>
      </c>
      <c r="D4">
        <v>1999</v>
      </c>
      <c r="E4">
        <v>2000</v>
      </c>
      <c r="F4">
        <v>2001</v>
      </c>
      <c r="G4">
        <v>2002</v>
      </c>
      <c r="H4">
        <v>2003</v>
      </c>
      <c r="I4">
        <v>2004</v>
      </c>
      <c r="J4">
        <v>2005</v>
      </c>
      <c r="K4">
        <v>2006</v>
      </c>
      <c r="L4">
        <v>2007</v>
      </c>
      <c r="M4">
        <v>2008</v>
      </c>
      <c r="N4">
        <v>2009</v>
      </c>
      <c r="O4">
        <v>2010</v>
      </c>
      <c r="P4">
        <v>2011</v>
      </c>
      <c r="Q4">
        <v>2012</v>
      </c>
      <c r="R4">
        <v>2013</v>
      </c>
      <c r="S4">
        <v>2014</v>
      </c>
      <c r="T4">
        <v>2015</v>
      </c>
    </row>
    <row r="5" spans="1:20">
      <c r="A5" s="44">
        <f>SUM(A8:A132)</f>
        <v>26710</v>
      </c>
      <c r="C5" s="44">
        <f>SUM(C8:C28)</f>
        <v>5763</v>
      </c>
      <c r="D5" s="44">
        <f t="shared" ref="D5:T5" si="1">SUM(D8:D28)</f>
        <v>4755</v>
      </c>
      <c r="E5" s="44">
        <f t="shared" si="1"/>
        <v>1650</v>
      </c>
      <c r="F5" s="44">
        <f t="shared" si="1"/>
        <v>524</v>
      </c>
      <c r="G5" s="44">
        <f t="shared" si="1"/>
        <v>0</v>
      </c>
      <c r="H5" s="44">
        <f t="shared" si="1"/>
        <v>2452</v>
      </c>
      <c r="I5" s="44">
        <f t="shared" si="1"/>
        <v>10695</v>
      </c>
      <c r="J5" s="44">
        <f t="shared" si="1"/>
        <v>4667</v>
      </c>
      <c r="K5" s="44">
        <f t="shared" si="1"/>
        <v>2692</v>
      </c>
      <c r="L5" s="44">
        <f t="shared" si="1"/>
        <v>8725</v>
      </c>
      <c r="M5" s="44">
        <f t="shared" si="1"/>
        <v>500</v>
      </c>
      <c r="N5" s="44">
        <f t="shared" si="1"/>
        <v>3488</v>
      </c>
      <c r="O5" s="44">
        <f t="shared" si="1"/>
        <v>5956</v>
      </c>
      <c r="P5" s="44">
        <f t="shared" si="1"/>
        <v>9877</v>
      </c>
      <c r="Q5" s="44">
        <f t="shared" si="1"/>
        <v>9666</v>
      </c>
      <c r="R5" s="44">
        <f t="shared" si="1"/>
        <v>2006</v>
      </c>
      <c r="S5" s="44">
        <f t="shared" si="1"/>
        <v>0</v>
      </c>
      <c r="T5" s="44">
        <f t="shared" si="1"/>
        <v>0</v>
      </c>
    </row>
    <row r="6" spans="1:20">
      <c r="A6" s="44" t="s">
        <v>937</v>
      </c>
      <c r="C6" s="44">
        <f>C5</f>
        <v>5763</v>
      </c>
      <c r="D6" s="44">
        <f>D5+C6</f>
        <v>10518</v>
      </c>
      <c r="E6" s="44">
        <f t="shared" ref="E6:T6" si="2">E5+D6</f>
        <v>12168</v>
      </c>
      <c r="F6" s="44">
        <f t="shared" si="2"/>
        <v>12692</v>
      </c>
      <c r="G6" s="44">
        <f t="shared" si="2"/>
        <v>12692</v>
      </c>
      <c r="H6" s="44">
        <f t="shared" si="2"/>
        <v>15144</v>
      </c>
      <c r="I6" s="44">
        <f t="shared" si="2"/>
        <v>25839</v>
      </c>
      <c r="J6" s="44">
        <f t="shared" si="2"/>
        <v>30506</v>
      </c>
      <c r="K6" s="44">
        <f t="shared" si="2"/>
        <v>33198</v>
      </c>
      <c r="L6" s="44">
        <f t="shared" si="2"/>
        <v>41923</v>
      </c>
      <c r="M6" s="44">
        <f t="shared" si="2"/>
        <v>42423</v>
      </c>
      <c r="N6" s="44">
        <f t="shared" si="2"/>
        <v>45911</v>
      </c>
      <c r="O6" s="44">
        <f t="shared" si="2"/>
        <v>51867</v>
      </c>
      <c r="P6" s="44">
        <f t="shared" si="2"/>
        <v>61744</v>
      </c>
      <c r="Q6" s="44">
        <f t="shared" si="2"/>
        <v>71410</v>
      </c>
      <c r="R6" s="44">
        <f t="shared" si="2"/>
        <v>73416</v>
      </c>
      <c r="S6" s="44">
        <f t="shared" si="2"/>
        <v>73416</v>
      </c>
      <c r="T6" s="44">
        <f t="shared" si="2"/>
        <v>73416</v>
      </c>
    </row>
    <row r="7" spans="1:20">
      <c r="A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>
      <c r="A8" s="6">
        <v>120</v>
      </c>
      <c r="B8">
        <v>1</v>
      </c>
      <c r="C8" s="6">
        <v>1368</v>
      </c>
      <c r="D8" s="6">
        <v>1351</v>
      </c>
      <c r="E8" s="6">
        <v>1042</v>
      </c>
      <c r="F8" s="6">
        <v>47</v>
      </c>
      <c r="G8" s="45">
        <v>0</v>
      </c>
      <c r="H8" s="6">
        <v>89</v>
      </c>
      <c r="I8" s="6">
        <v>621</v>
      </c>
      <c r="J8" s="6">
        <v>719</v>
      </c>
      <c r="K8" s="6">
        <v>276</v>
      </c>
      <c r="L8" s="6">
        <v>573</v>
      </c>
      <c r="M8" s="6">
        <v>138</v>
      </c>
      <c r="N8" s="6">
        <v>3331</v>
      </c>
      <c r="O8" s="6">
        <v>309</v>
      </c>
      <c r="P8" s="6">
        <v>745</v>
      </c>
      <c r="Q8" s="6">
        <v>588</v>
      </c>
      <c r="R8" s="6">
        <v>412</v>
      </c>
    </row>
    <row r="9" spans="1:20">
      <c r="A9" s="6">
        <v>686</v>
      </c>
      <c r="B9">
        <v>2</v>
      </c>
      <c r="C9" s="6">
        <v>184</v>
      </c>
      <c r="D9" s="6">
        <v>528</v>
      </c>
      <c r="E9" s="6">
        <v>608</v>
      </c>
      <c r="F9" s="6">
        <v>477</v>
      </c>
      <c r="G9" s="45">
        <v>0</v>
      </c>
      <c r="H9" s="6">
        <v>268</v>
      </c>
      <c r="I9" s="6">
        <v>341</v>
      </c>
      <c r="J9" s="6">
        <v>269</v>
      </c>
      <c r="K9" s="6">
        <v>28</v>
      </c>
      <c r="L9" s="6">
        <v>465</v>
      </c>
      <c r="M9" s="6">
        <v>138</v>
      </c>
      <c r="N9" s="6">
        <v>78</v>
      </c>
      <c r="O9" s="6">
        <v>409</v>
      </c>
      <c r="P9" s="6">
        <v>263</v>
      </c>
      <c r="Q9" s="6">
        <v>192</v>
      </c>
      <c r="R9" s="6">
        <v>828</v>
      </c>
    </row>
    <row r="10" spans="1:20">
      <c r="A10" s="6">
        <v>30</v>
      </c>
      <c r="B10">
        <v>3</v>
      </c>
      <c r="C10" s="6">
        <v>417</v>
      </c>
      <c r="D10" s="6">
        <v>628</v>
      </c>
      <c r="H10" s="6">
        <v>252</v>
      </c>
      <c r="I10" s="6">
        <v>442</v>
      </c>
      <c r="J10" s="6">
        <v>109</v>
      </c>
      <c r="K10" s="6">
        <v>28</v>
      </c>
      <c r="L10" s="6">
        <v>429</v>
      </c>
      <c r="M10" s="6">
        <v>32</v>
      </c>
      <c r="N10" s="6">
        <v>79</v>
      </c>
      <c r="O10" s="6">
        <v>174</v>
      </c>
      <c r="P10" s="6">
        <v>207</v>
      </c>
      <c r="Q10" s="6">
        <v>244</v>
      </c>
      <c r="R10" s="6">
        <v>766</v>
      </c>
    </row>
    <row r="11" spans="1:20">
      <c r="A11" s="6">
        <v>30</v>
      </c>
      <c r="B11">
        <v>4</v>
      </c>
      <c r="C11" s="6">
        <v>687</v>
      </c>
      <c r="D11" s="6">
        <v>635</v>
      </c>
      <c r="H11" s="6">
        <v>288</v>
      </c>
      <c r="I11" s="6">
        <v>282</v>
      </c>
      <c r="J11" s="6">
        <v>346</v>
      </c>
      <c r="K11" s="6">
        <v>308</v>
      </c>
      <c r="L11" s="6">
        <v>917</v>
      </c>
      <c r="M11" s="6">
        <v>101</v>
      </c>
      <c r="O11" s="6">
        <v>260</v>
      </c>
      <c r="P11" s="6">
        <v>1051</v>
      </c>
      <c r="Q11" s="6">
        <v>224</v>
      </c>
    </row>
    <row r="12" spans="1:20">
      <c r="A12" s="6">
        <v>90</v>
      </c>
      <c r="B12">
        <v>5</v>
      </c>
      <c r="C12" s="6">
        <v>1699</v>
      </c>
      <c r="D12" s="6">
        <v>299</v>
      </c>
      <c r="H12" s="6">
        <v>950</v>
      </c>
      <c r="I12" s="6">
        <v>718</v>
      </c>
      <c r="J12" s="6">
        <v>572</v>
      </c>
      <c r="K12" s="6">
        <v>292</v>
      </c>
      <c r="L12" s="6">
        <v>216</v>
      </c>
      <c r="M12" s="6">
        <v>91</v>
      </c>
      <c r="O12" s="6">
        <v>884</v>
      </c>
      <c r="P12" s="6">
        <v>257</v>
      </c>
      <c r="Q12" s="6">
        <v>1172</v>
      </c>
    </row>
    <row r="13" spans="1:20">
      <c r="A13" s="6">
        <v>160</v>
      </c>
      <c r="B13">
        <v>6</v>
      </c>
      <c r="C13" s="6">
        <v>299</v>
      </c>
      <c r="D13" s="6">
        <v>299</v>
      </c>
      <c r="H13" s="6">
        <v>280</v>
      </c>
      <c r="I13" s="6">
        <v>236</v>
      </c>
      <c r="J13" s="6">
        <v>174</v>
      </c>
      <c r="K13" s="6">
        <v>176</v>
      </c>
      <c r="L13" s="6">
        <v>414</v>
      </c>
      <c r="O13" s="6">
        <v>692</v>
      </c>
      <c r="P13" s="6">
        <v>1284</v>
      </c>
      <c r="Q13" s="6">
        <v>464</v>
      </c>
    </row>
    <row r="14" spans="1:20">
      <c r="A14" s="6">
        <v>60</v>
      </c>
      <c r="B14">
        <v>7</v>
      </c>
      <c r="C14" s="6">
        <v>232</v>
      </c>
      <c r="D14" s="6">
        <v>111</v>
      </c>
      <c r="H14" s="6">
        <v>325</v>
      </c>
      <c r="I14" s="6">
        <v>938</v>
      </c>
      <c r="J14" s="6">
        <v>560</v>
      </c>
      <c r="K14" s="6">
        <v>778</v>
      </c>
      <c r="L14" s="6">
        <v>120</v>
      </c>
      <c r="O14" s="6">
        <v>476</v>
      </c>
      <c r="P14" s="6">
        <v>256</v>
      </c>
      <c r="Q14" s="6">
        <v>1071</v>
      </c>
    </row>
    <row r="15" spans="1:20">
      <c r="A15" s="6">
        <v>30</v>
      </c>
      <c r="B15">
        <v>8</v>
      </c>
      <c r="C15" s="6">
        <v>263</v>
      </c>
      <c r="D15" s="6">
        <v>370</v>
      </c>
      <c r="I15" s="6">
        <v>341</v>
      </c>
      <c r="J15" s="6">
        <v>1015</v>
      </c>
      <c r="K15" s="6">
        <v>47</v>
      </c>
      <c r="L15" s="6">
        <v>117</v>
      </c>
      <c r="O15" s="6">
        <v>336</v>
      </c>
      <c r="P15" s="6">
        <v>1767</v>
      </c>
      <c r="Q15" s="6">
        <v>2134</v>
      </c>
    </row>
    <row r="16" spans="1:20">
      <c r="A16" s="6">
        <v>96</v>
      </c>
      <c r="B16">
        <v>9</v>
      </c>
      <c r="C16" s="6">
        <v>614</v>
      </c>
      <c r="D16" s="6">
        <v>534</v>
      </c>
      <c r="I16" s="6">
        <v>286</v>
      </c>
      <c r="J16" s="6">
        <v>545</v>
      </c>
      <c r="K16" s="6">
        <v>288</v>
      </c>
      <c r="L16" s="6">
        <v>1003</v>
      </c>
      <c r="O16" s="6">
        <v>348</v>
      </c>
      <c r="P16" s="6">
        <v>992</v>
      </c>
      <c r="Q16" s="6">
        <v>564</v>
      </c>
    </row>
    <row r="17" spans="1:20" s="48" customFormat="1">
      <c r="A17" s="6">
        <v>180</v>
      </c>
      <c r="B17" s="48">
        <v>10</v>
      </c>
      <c r="I17" s="51">
        <v>311</v>
      </c>
      <c r="J17" s="51">
        <v>309</v>
      </c>
      <c r="K17" s="51">
        <v>471</v>
      </c>
      <c r="L17" s="51">
        <v>52</v>
      </c>
      <c r="O17" s="51">
        <v>303</v>
      </c>
      <c r="P17" s="51">
        <v>620</v>
      </c>
      <c r="Q17" s="51">
        <v>754</v>
      </c>
    </row>
    <row r="18" spans="1:20">
      <c r="A18" s="6">
        <v>150</v>
      </c>
      <c r="B18">
        <v>11</v>
      </c>
      <c r="I18" s="6">
        <v>449</v>
      </c>
      <c r="J18" s="6">
        <v>49</v>
      </c>
      <c r="L18" s="6">
        <v>165</v>
      </c>
      <c r="O18" s="6">
        <v>731</v>
      </c>
      <c r="P18" s="6">
        <v>174</v>
      </c>
      <c r="Q18" s="6">
        <v>734</v>
      </c>
    </row>
    <row r="19" spans="1:20">
      <c r="A19" s="6">
        <v>180</v>
      </c>
      <c r="B19">
        <v>12</v>
      </c>
      <c r="I19" s="6">
        <v>1739</v>
      </c>
      <c r="L19" s="6">
        <v>250</v>
      </c>
      <c r="O19" s="6">
        <v>203</v>
      </c>
      <c r="P19" s="6">
        <v>200</v>
      </c>
      <c r="Q19" s="6">
        <v>1525</v>
      </c>
    </row>
    <row r="20" spans="1:20">
      <c r="A20" s="6">
        <v>30</v>
      </c>
      <c r="B20">
        <v>13</v>
      </c>
      <c r="I20" s="6">
        <v>318</v>
      </c>
      <c r="L20" s="6">
        <v>2276</v>
      </c>
      <c r="O20" s="6">
        <v>418</v>
      </c>
      <c r="P20" s="6">
        <v>616</v>
      </c>
    </row>
    <row r="21" spans="1:20">
      <c r="A21" s="6">
        <v>40</v>
      </c>
      <c r="B21">
        <v>14</v>
      </c>
      <c r="I21" s="6">
        <v>400</v>
      </c>
      <c r="L21" s="6">
        <v>93</v>
      </c>
      <c r="O21" s="6">
        <v>413</v>
      </c>
      <c r="P21" s="6">
        <v>566</v>
      </c>
    </row>
    <row r="22" spans="1:20">
      <c r="A22" s="6">
        <v>1000</v>
      </c>
      <c r="B22">
        <v>15</v>
      </c>
      <c r="I22" s="6">
        <v>579</v>
      </c>
      <c r="L22" s="6">
        <v>384</v>
      </c>
      <c r="P22" s="6">
        <v>879</v>
      </c>
    </row>
    <row r="23" spans="1:20">
      <c r="A23" s="6">
        <v>155</v>
      </c>
      <c r="B23">
        <v>16</v>
      </c>
      <c r="I23" s="6">
        <v>423</v>
      </c>
      <c r="L23" s="6">
        <v>482</v>
      </c>
    </row>
    <row r="24" spans="1:20">
      <c r="A24" s="6">
        <v>120</v>
      </c>
      <c r="B24">
        <v>17</v>
      </c>
      <c r="I24" s="6">
        <v>311</v>
      </c>
      <c r="L24" s="6">
        <v>769</v>
      </c>
    </row>
    <row r="25" spans="1:20">
      <c r="A25" s="6">
        <v>110</v>
      </c>
      <c r="B25">
        <v>18</v>
      </c>
      <c r="I25" s="6">
        <v>390</v>
      </c>
    </row>
    <row r="26" spans="1:20">
      <c r="A26" s="6">
        <v>100</v>
      </c>
      <c r="B26">
        <v>19</v>
      </c>
      <c r="I26" s="6">
        <v>434</v>
      </c>
    </row>
    <row r="27" spans="1:20" s="48" customFormat="1">
      <c r="A27" s="6">
        <v>35</v>
      </c>
      <c r="B27" s="48">
        <v>20</v>
      </c>
      <c r="I27" s="51">
        <v>936</v>
      </c>
    </row>
    <row r="28" spans="1:20">
      <c r="A28" s="6">
        <v>130</v>
      </c>
      <c r="B28">
        <v>21</v>
      </c>
      <c r="I28" s="6">
        <v>200</v>
      </c>
    </row>
    <row r="29" spans="1:20">
      <c r="A29" s="6">
        <v>193</v>
      </c>
      <c r="B29">
        <v>22</v>
      </c>
    </row>
    <row r="30" spans="1:20">
      <c r="A30" s="6">
        <v>50</v>
      </c>
      <c r="B30">
        <v>23</v>
      </c>
      <c r="C30">
        <v>9</v>
      </c>
      <c r="D30">
        <v>9</v>
      </c>
      <c r="E30">
        <v>2</v>
      </c>
      <c r="F30">
        <v>2</v>
      </c>
      <c r="G30">
        <v>0</v>
      </c>
      <c r="H30">
        <v>7</v>
      </c>
      <c r="I30" s="46">
        <v>21</v>
      </c>
      <c r="J30">
        <v>11</v>
      </c>
      <c r="K30">
        <v>10</v>
      </c>
      <c r="L30">
        <v>17</v>
      </c>
      <c r="M30">
        <v>5</v>
      </c>
      <c r="N30">
        <v>3</v>
      </c>
      <c r="O30">
        <v>14</v>
      </c>
      <c r="P30">
        <v>15</v>
      </c>
      <c r="Q30">
        <v>12</v>
      </c>
      <c r="R30">
        <v>3</v>
      </c>
      <c r="S30">
        <v>0</v>
      </c>
      <c r="T30">
        <v>0</v>
      </c>
    </row>
    <row r="31" spans="1:20">
      <c r="A31" s="6">
        <v>195</v>
      </c>
      <c r="B31">
        <v>24</v>
      </c>
      <c r="C31">
        <v>9</v>
      </c>
      <c r="D31">
        <f>C31+D30</f>
        <v>18</v>
      </c>
      <c r="E31">
        <f>D31+E30</f>
        <v>20</v>
      </c>
      <c r="F31">
        <f t="shared" ref="F31:T31" si="3">E31+F30</f>
        <v>22</v>
      </c>
      <c r="G31">
        <f t="shared" si="3"/>
        <v>22</v>
      </c>
      <c r="H31">
        <f t="shared" si="3"/>
        <v>29</v>
      </c>
      <c r="I31">
        <f t="shared" si="3"/>
        <v>50</v>
      </c>
      <c r="J31">
        <f t="shared" si="3"/>
        <v>61</v>
      </c>
      <c r="K31">
        <f t="shared" si="3"/>
        <v>71</v>
      </c>
      <c r="L31">
        <f t="shared" si="3"/>
        <v>88</v>
      </c>
      <c r="M31">
        <f t="shared" si="3"/>
        <v>93</v>
      </c>
      <c r="N31">
        <f t="shared" si="3"/>
        <v>96</v>
      </c>
      <c r="O31">
        <f t="shared" si="3"/>
        <v>110</v>
      </c>
      <c r="P31">
        <f t="shared" si="3"/>
        <v>125</v>
      </c>
      <c r="Q31">
        <f t="shared" si="3"/>
        <v>137</v>
      </c>
      <c r="R31">
        <f t="shared" si="3"/>
        <v>140</v>
      </c>
      <c r="S31">
        <f t="shared" si="3"/>
        <v>140</v>
      </c>
      <c r="T31">
        <f t="shared" si="3"/>
        <v>140</v>
      </c>
    </row>
    <row r="32" spans="1:20">
      <c r="A32" s="6">
        <v>60</v>
      </c>
      <c r="B32">
        <v>25</v>
      </c>
    </row>
    <row r="33" spans="1:2">
      <c r="A33" s="6">
        <v>150</v>
      </c>
      <c r="B33">
        <v>26</v>
      </c>
    </row>
    <row r="34" spans="1:2">
      <c r="A34" s="6">
        <v>80</v>
      </c>
      <c r="B34">
        <v>27</v>
      </c>
    </row>
    <row r="35" spans="1:2">
      <c r="A35" s="6">
        <v>315</v>
      </c>
      <c r="B35">
        <v>28</v>
      </c>
    </row>
    <row r="36" spans="1:2">
      <c r="A36" s="6">
        <v>160</v>
      </c>
      <c r="B36">
        <v>29</v>
      </c>
    </row>
    <row r="37" spans="1:2">
      <c r="A37" s="6">
        <v>235</v>
      </c>
      <c r="B37">
        <v>30</v>
      </c>
    </row>
    <row r="38" spans="1:2">
      <c r="A38" s="6">
        <v>50</v>
      </c>
      <c r="B38">
        <v>31</v>
      </c>
    </row>
    <row r="39" spans="1:2">
      <c r="A39" s="6">
        <v>160</v>
      </c>
      <c r="B39">
        <v>32</v>
      </c>
    </row>
    <row r="40" spans="1:2">
      <c r="A40" s="6">
        <v>35</v>
      </c>
      <c r="B40">
        <v>33</v>
      </c>
    </row>
    <row r="41" spans="1:2">
      <c r="A41" s="6">
        <v>100</v>
      </c>
      <c r="B41">
        <v>34</v>
      </c>
    </row>
    <row r="42" spans="1:2">
      <c r="A42" s="6">
        <v>130</v>
      </c>
      <c r="B42">
        <v>35</v>
      </c>
    </row>
    <row r="43" spans="1:2">
      <c r="A43" s="6">
        <v>240</v>
      </c>
      <c r="B43">
        <v>36</v>
      </c>
    </row>
    <row r="44" spans="1:2">
      <c r="A44" s="6">
        <v>114</v>
      </c>
      <c r="B44">
        <v>37</v>
      </c>
    </row>
    <row r="45" spans="1:2">
      <c r="A45" s="6">
        <v>474</v>
      </c>
      <c r="B45">
        <v>38</v>
      </c>
    </row>
    <row r="46" spans="1:2">
      <c r="A46" s="6">
        <v>252</v>
      </c>
      <c r="B46">
        <v>39</v>
      </c>
    </row>
    <row r="47" spans="1:2">
      <c r="A47" s="6">
        <v>360</v>
      </c>
      <c r="B47">
        <v>40</v>
      </c>
    </row>
    <row r="48" spans="1:2">
      <c r="A48" s="6">
        <v>460</v>
      </c>
      <c r="B48">
        <v>41</v>
      </c>
    </row>
    <row r="49" spans="1:2">
      <c r="A49" s="35">
        <v>0</v>
      </c>
      <c r="B49">
        <v>42</v>
      </c>
    </row>
    <row r="50" spans="1:2">
      <c r="A50" s="35">
        <v>0</v>
      </c>
      <c r="B50">
        <v>43</v>
      </c>
    </row>
    <row r="51" spans="1:2">
      <c r="A51" s="6">
        <v>644</v>
      </c>
      <c r="B51">
        <v>44</v>
      </c>
    </row>
    <row r="52" spans="1:2">
      <c r="A52" s="35">
        <v>0</v>
      </c>
      <c r="B52">
        <v>45</v>
      </c>
    </row>
    <row r="53" spans="1:2">
      <c r="A53" s="6">
        <v>96</v>
      </c>
      <c r="B53">
        <v>46</v>
      </c>
    </row>
    <row r="54" spans="1:2">
      <c r="A54" s="35">
        <v>0</v>
      </c>
      <c r="B54">
        <v>47</v>
      </c>
    </row>
    <row r="55" spans="1:2">
      <c r="A55" s="35">
        <v>0</v>
      </c>
      <c r="B55">
        <v>48</v>
      </c>
    </row>
    <row r="56" spans="1:2">
      <c r="A56" s="35">
        <v>0</v>
      </c>
      <c r="B56">
        <v>49</v>
      </c>
    </row>
    <row r="57" spans="1:2">
      <c r="A57" s="6">
        <v>144</v>
      </c>
      <c r="B57">
        <v>50</v>
      </c>
    </row>
    <row r="58" spans="1:2">
      <c r="A58" s="6">
        <v>132</v>
      </c>
      <c r="B58">
        <v>51</v>
      </c>
    </row>
    <row r="59" spans="1:2">
      <c r="A59" s="6">
        <v>144</v>
      </c>
      <c r="B59">
        <v>52</v>
      </c>
    </row>
    <row r="60" spans="1:2">
      <c r="A60" s="6">
        <v>144</v>
      </c>
      <c r="B60">
        <v>53</v>
      </c>
    </row>
    <row r="61" spans="1:2">
      <c r="A61" s="6">
        <v>240</v>
      </c>
      <c r="B61">
        <v>54</v>
      </c>
    </row>
    <row r="62" spans="1:2">
      <c r="A62" s="35">
        <v>0</v>
      </c>
      <c r="B62">
        <v>55</v>
      </c>
    </row>
    <row r="63" spans="1:2">
      <c r="A63" s="6">
        <v>99</v>
      </c>
      <c r="B63">
        <v>56</v>
      </c>
    </row>
    <row r="64" spans="1:2">
      <c r="A64" s="6">
        <v>360</v>
      </c>
      <c r="B64">
        <v>57</v>
      </c>
    </row>
    <row r="65" spans="1:2">
      <c r="A65" s="6">
        <v>35</v>
      </c>
      <c r="B65">
        <v>58</v>
      </c>
    </row>
    <row r="66" spans="1:2">
      <c r="A66" s="6">
        <v>138</v>
      </c>
      <c r="B66">
        <v>59</v>
      </c>
    </row>
    <row r="67" spans="1:2">
      <c r="A67" s="6">
        <v>192</v>
      </c>
      <c r="B67">
        <v>60</v>
      </c>
    </row>
    <row r="68" spans="1:2">
      <c r="A68" s="6">
        <v>108</v>
      </c>
      <c r="B68">
        <v>61</v>
      </c>
    </row>
    <row r="69" spans="1:2">
      <c r="A69" s="6">
        <v>94</v>
      </c>
      <c r="B69">
        <v>62</v>
      </c>
    </row>
    <row r="70" spans="1:2">
      <c r="A70" s="6">
        <v>48</v>
      </c>
      <c r="B70">
        <v>63</v>
      </c>
    </row>
    <row r="71" spans="1:2">
      <c r="A71" s="6">
        <v>48</v>
      </c>
      <c r="B71">
        <v>64</v>
      </c>
    </row>
    <row r="72" spans="1:2">
      <c r="A72" s="6">
        <v>170</v>
      </c>
      <c r="B72">
        <v>65</v>
      </c>
    </row>
    <row r="73" spans="1:2">
      <c r="A73" s="6">
        <v>798</v>
      </c>
      <c r="B73">
        <v>66</v>
      </c>
    </row>
    <row r="74" spans="1:2">
      <c r="A74" s="6">
        <v>252</v>
      </c>
      <c r="B74">
        <v>67</v>
      </c>
    </row>
    <row r="75" spans="1:2">
      <c r="A75" s="35">
        <v>0</v>
      </c>
      <c r="B75">
        <v>68</v>
      </c>
    </row>
    <row r="76" spans="1:2">
      <c r="A76" s="6">
        <v>132</v>
      </c>
      <c r="B76">
        <v>69</v>
      </c>
    </row>
    <row r="77" spans="1:2">
      <c r="A77" s="35">
        <v>0</v>
      </c>
      <c r="B77">
        <v>70</v>
      </c>
    </row>
    <row r="78" spans="1:2">
      <c r="A78" s="6">
        <v>192</v>
      </c>
      <c r="B78">
        <v>71</v>
      </c>
    </row>
    <row r="79" spans="1:2">
      <c r="A79" s="6">
        <v>183</v>
      </c>
      <c r="B79">
        <v>72</v>
      </c>
    </row>
    <row r="80" spans="1:2">
      <c r="A80" s="6">
        <v>192</v>
      </c>
      <c r="B80">
        <v>73</v>
      </c>
    </row>
    <row r="81" spans="1:2">
      <c r="A81" s="6">
        <v>156</v>
      </c>
      <c r="B81">
        <v>74</v>
      </c>
    </row>
    <row r="82" spans="1:2">
      <c r="A82" s="6">
        <v>252</v>
      </c>
      <c r="B82">
        <v>75</v>
      </c>
    </row>
    <row r="83" spans="1:2">
      <c r="A83" s="6">
        <v>132</v>
      </c>
      <c r="B83">
        <v>76</v>
      </c>
    </row>
    <row r="84" spans="1:2">
      <c r="A84" s="6">
        <v>320</v>
      </c>
      <c r="B84">
        <v>77</v>
      </c>
    </row>
    <row r="85" spans="1:2">
      <c r="A85" s="6">
        <v>78</v>
      </c>
      <c r="B85">
        <v>78</v>
      </c>
    </row>
    <row r="86" spans="1:2">
      <c r="A86" s="6">
        <v>299</v>
      </c>
      <c r="B86">
        <v>79</v>
      </c>
    </row>
    <row r="87" spans="1:2">
      <c r="A87" s="6">
        <v>94</v>
      </c>
      <c r="B87">
        <v>80</v>
      </c>
    </row>
    <row r="88" spans="1:2">
      <c r="A88" s="6">
        <v>132</v>
      </c>
      <c r="B88">
        <v>81</v>
      </c>
    </row>
    <row r="89" spans="1:2">
      <c r="A89" s="6">
        <v>510</v>
      </c>
      <c r="B89">
        <v>82</v>
      </c>
    </row>
    <row r="90" spans="1:2">
      <c r="A90" s="6">
        <v>192</v>
      </c>
      <c r="B90">
        <v>83</v>
      </c>
    </row>
    <row r="91" spans="1:2">
      <c r="A91" s="6">
        <v>260</v>
      </c>
      <c r="B91">
        <v>84</v>
      </c>
    </row>
    <row r="92" spans="1:2">
      <c r="A92" s="6">
        <v>299</v>
      </c>
      <c r="B92">
        <v>85</v>
      </c>
    </row>
    <row r="93" spans="1:2">
      <c r="A93" s="6">
        <v>228</v>
      </c>
      <c r="B93">
        <v>86</v>
      </c>
    </row>
    <row r="94" spans="1:2">
      <c r="A94" s="6">
        <v>555</v>
      </c>
      <c r="B94">
        <v>87</v>
      </c>
    </row>
    <row r="95" spans="1:2">
      <c r="A95" s="6">
        <v>452</v>
      </c>
      <c r="B95">
        <v>88</v>
      </c>
    </row>
    <row r="96" spans="1:2">
      <c r="A96" s="6">
        <v>302</v>
      </c>
      <c r="B96">
        <v>89</v>
      </c>
    </row>
    <row r="97" spans="1:2">
      <c r="A97" s="6">
        <v>268</v>
      </c>
      <c r="B97">
        <v>90</v>
      </c>
    </row>
    <row r="98" spans="1:2">
      <c r="A98" s="6">
        <v>84</v>
      </c>
      <c r="B98">
        <v>91</v>
      </c>
    </row>
    <row r="99" spans="1:2">
      <c r="A99" s="43">
        <v>0</v>
      </c>
      <c r="B99">
        <v>92</v>
      </c>
    </row>
    <row r="100" spans="1:2">
      <c r="A100" s="6">
        <v>252</v>
      </c>
      <c r="B100">
        <v>93</v>
      </c>
    </row>
    <row r="101" spans="1:2">
      <c r="A101" s="6">
        <v>96</v>
      </c>
      <c r="B101">
        <v>94</v>
      </c>
    </row>
    <row r="102" spans="1:2">
      <c r="A102" s="35">
        <v>0</v>
      </c>
      <c r="B102">
        <v>95</v>
      </c>
    </row>
    <row r="103" spans="1:2">
      <c r="A103" s="6">
        <v>160</v>
      </c>
      <c r="B103">
        <v>96</v>
      </c>
    </row>
    <row r="104" spans="1:2">
      <c r="A104" s="6">
        <v>150</v>
      </c>
      <c r="B104">
        <v>97</v>
      </c>
    </row>
    <row r="105" spans="1:2">
      <c r="A105" s="6">
        <v>495</v>
      </c>
      <c r="B105">
        <v>98</v>
      </c>
    </row>
    <row r="106" spans="1:2">
      <c r="A106" s="6">
        <v>255</v>
      </c>
      <c r="B106">
        <v>99</v>
      </c>
    </row>
    <row r="107" spans="1:2">
      <c r="A107" s="6">
        <v>464</v>
      </c>
      <c r="B107">
        <v>100</v>
      </c>
    </row>
    <row r="108" spans="1:2">
      <c r="A108" s="6">
        <v>620</v>
      </c>
      <c r="B108">
        <v>101</v>
      </c>
    </row>
    <row r="109" spans="1:2">
      <c r="A109" s="6">
        <v>354</v>
      </c>
      <c r="B109">
        <v>102</v>
      </c>
    </row>
    <row r="110" spans="1:2">
      <c r="A110" s="6">
        <v>274</v>
      </c>
      <c r="B110">
        <v>103</v>
      </c>
    </row>
    <row r="111" spans="1:2">
      <c r="A111" s="6">
        <v>356</v>
      </c>
      <c r="B111">
        <v>104</v>
      </c>
    </row>
    <row r="112" spans="1:2">
      <c r="A112" s="6">
        <v>392</v>
      </c>
      <c r="B112">
        <v>105</v>
      </c>
    </row>
    <row r="113" spans="1:2">
      <c r="A113" s="6">
        <v>134</v>
      </c>
      <c r="B113">
        <v>106</v>
      </c>
    </row>
    <row r="114" spans="1:2">
      <c r="A114" s="6">
        <v>343</v>
      </c>
      <c r="B114">
        <v>107</v>
      </c>
    </row>
    <row r="115" spans="1:2">
      <c r="A115" s="6">
        <v>280</v>
      </c>
      <c r="B115">
        <v>108</v>
      </c>
    </row>
    <row r="116" spans="1:2">
      <c r="A116" s="6">
        <v>45</v>
      </c>
      <c r="B116">
        <v>109</v>
      </c>
    </row>
    <row r="117" spans="1:2">
      <c r="A117" s="6">
        <v>175</v>
      </c>
      <c r="B117">
        <v>110</v>
      </c>
    </row>
    <row r="118" spans="1:2">
      <c r="A118" s="6">
        <v>190</v>
      </c>
      <c r="B118">
        <v>111</v>
      </c>
    </row>
    <row r="119" spans="1:2">
      <c r="A119" s="35">
        <v>0</v>
      </c>
      <c r="B119">
        <v>112</v>
      </c>
    </row>
    <row r="120" spans="1:2">
      <c r="A120" s="6">
        <v>1048</v>
      </c>
      <c r="B120">
        <v>113</v>
      </c>
    </row>
    <row r="121" spans="1:2">
      <c r="A121" s="6">
        <v>87</v>
      </c>
      <c r="B121">
        <v>114</v>
      </c>
    </row>
    <row r="122" spans="1:2">
      <c r="A122" s="6">
        <v>146</v>
      </c>
      <c r="B122">
        <v>115</v>
      </c>
    </row>
    <row r="123" spans="1:2">
      <c r="A123" s="6">
        <v>358</v>
      </c>
      <c r="B123">
        <v>116</v>
      </c>
    </row>
    <row r="124" spans="1:2">
      <c r="A124" s="6">
        <v>390</v>
      </c>
      <c r="B124">
        <v>117</v>
      </c>
    </row>
    <row r="125" spans="1:2">
      <c r="A125" s="6">
        <v>191</v>
      </c>
      <c r="B125">
        <v>118</v>
      </c>
    </row>
    <row r="126" spans="1:2">
      <c r="A126" s="6">
        <v>604</v>
      </c>
      <c r="B126">
        <v>119</v>
      </c>
    </row>
    <row r="127" spans="1:2">
      <c r="A127" s="6">
        <v>421</v>
      </c>
      <c r="B127">
        <v>120</v>
      </c>
    </row>
    <row r="128" spans="1:2">
      <c r="A128" s="6">
        <v>410</v>
      </c>
      <c r="B128">
        <v>121</v>
      </c>
    </row>
    <row r="129" spans="1:2">
      <c r="A129" s="6">
        <v>294</v>
      </c>
      <c r="B129">
        <v>122</v>
      </c>
    </row>
    <row r="130" spans="1:2">
      <c r="A130" s="6">
        <v>998</v>
      </c>
      <c r="B130">
        <v>123</v>
      </c>
    </row>
    <row r="131" spans="1:2">
      <c r="A131" s="6">
        <v>65</v>
      </c>
      <c r="B131">
        <v>124</v>
      </c>
    </row>
    <row r="132" spans="1:2">
      <c r="A132" s="6">
        <v>120</v>
      </c>
      <c r="B132">
        <v>125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O80"/>
  <sheetViews>
    <sheetView workbookViewId="0">
      <selection activeCell="G34" sqref="G34"/>
    </sheetView>
  </sheetViews>
  <sheetFormatPr defaultRowHeight="13.5"/>
  <cols>
    <col min="1" max="1" width="14.88671875" bestFit="1" customWidth="1"/>
  </cols>
  <sheetData>
    <row r="3" spans="1:15">
      <c r="C3">
        <f>20+C4</f>
        <v>2002</v>
      </c>
      <c r="D3">
        <f>20+D4</f>
        <v>2003</v>
      </c>
      <c r="E3" s="48">
        <f t="shared" ref="E3:N3" si="0">22+(E4-1984)*2+E4</f>
        <v>2006</v>
      </c>
      <c r="F3" s="48">
        <f t="shared" si="0"/>
        <v>2009</v>
      </c>
      <c r="G3" s="48">
        <f t="shared" si="0"/>
        <v>2012</v>
      </c>
      <c r="H3" s="49">
        <f t="shared" si="0"/>
        <v>2015</v>
      </c>
      <c r="I3" s="49">
        <f t="shared" si="0"/>
        <v>2018</v>
      </c>
      <c r="J3" s="49">
        <f t="shared" si="0"/>
        <v>2021</v>
      </c>
      <c r="K3" s="49">
        <f t="shared" si="0"/>
        <v>2024</v>
      </c>
      <c r="L3" s="49">
        <f t="shared" si="0"/>
        <v>2027</v>
      </c>
      <c r="M3" s="49">
        <f t="shared" si="0"/>
        <v>2030</v>
      </c>
      <c r="N3" s="48">
        <f t="shared" si="0"/>
        <v>2033</v>
      </c>
      <c r="O3">
        <f>O4+40</f>
        <v>2034</v>
      </c>
    </row>
    <row r="4" spans="1:15">
      <c r="A4" t="s">
        <v>938</v>
      </c>
      <c r="B4" t="s">
        <v>935</v>
      </c>
      <c r="C4">
        <v>1982</v>
      </c>
      <c r="D4">
        <v>1983</v>
      </c>
      <c r="E4" s="48">
        <v>1984</v>
      </c>
      <c r="F4" s="48">
        <v>1985</v>
      </c>
      <c r="G4" s="48">
        <v>1986</v>
      </c>
      <c r="H4" s="49">
        <v>1987</v>
      </c>
      <c r="I4" s="49">
        <v>1988</v>
      </c>
      <c r="J4" s="49">
        <v>1989</v>
      </c>
      <c r="K4" s="49">
        <v>1990</v>
      </c>
      <c r="L4" s="49">
        <v>1991</v>
      </c>
      <c r="M4" s="49">
        <v>1992</v>
      </c>
      <c r="N4" s="48">
        <v>1993</v>
      </c>
      <c r="O4">
        <v>1994</v>
      </c>
    </row>
    <row r="5" spans="1:15">
      <c r="A5" s="44">
        <f>SUM(A8:A102)</f>
        <v>5315</v>
      </c>
      <c r="C5" s="44">
        <f t="shared" ref="C5:M5" si="1">SUM(C8:C30)</f>
        <v>0</v>
      </c>
      <c r="D5" s="44">
        <f t="shared" si="1"/>
        <v>0</v>
      </c>
      <c r="E5" s="44">
        <f t="shared" si="1"/>
        <v>0</v>
      </c>
      <c r="F5" s="44">
        <f t="shared" si="1"/>
        <v>0</v>
      </c>
      <c r="G5" s="44">
        <f t="shared" si="1"/>
        <v>0</v>
      </c>
      <c r="H5" s="44">
        <f t="shared" si="1"/>
        <v>484</v>
      </c>
      <c r="I5" s="44">
        <f t="shared" si="1"/>
        <v>2286</v>
      </c>
      <c r="J5" s="44">
        <f t="shared" si="1"/>
        <v>3278</v>
      </c>
      <c r="K5" s="44">
        <f t="shared" si="1"/>
        <v>4074</v>
      </c>
      <c r="L5" s="44">
        <f t="shared" si="1"/>
        <v>1614</v>
      </c>
      <c r="M5" s="44">
        <f t="shared" si="1"/>
        <v>1984</v>
      </c>
    </row>
    <row r="6" spans="1:15">
      <c r="A6" s="44" t="s">
        <v>939</v>
      </c>
      <c r="C6" s="44"/>
      <c r="D6" s="44"/>
      <c r="E6" s="44"/>
      <c r="F6" s="44"/>
      <c r="G6" s="44"/>
      <c r="H6" s="44">
        <f>H5</f>
        <v>484</v>
      </c>
      <c r="I6" s="44">
        <f>I5+H6</f>
        <v>2770</v>
      </c>
      <c r="J6" s="44">
        <f>J5+I6</f>
        <v>6048</v>
      </c>
      <c r="K6" s="44">
        <f>K5+J6</f>
        <v>10122</v>
      </c>
      <c r="L6" s="44">
        <f>L5+K6</f>
        <v>11736</v>
      </c>
      <c r="M6" s="44">
        <f>M5+L6</f>
        <v>13720</v>
      </c>
    </row>
    <row r="7" spans="1:15">
      <c r="A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>
      <c r="A8" s="6">
        <v>120</v>
      </c>
      <c r="B8">
        <v>1</v>
      </c>
      <c r="C8" s="46"/>
      <c r="D8" s="46"/>
      <c r="E8" s="46"/>
      <c r="F8" s="46"/>
      <c r="G8" s="46"/>
      <c r="H8" s="6">
        <v>130</v>
      </c>
      <c r="I8" s="6">
        <v>474</v>
      </c>
      <c r="J8" s="35">
        <v>0</v>
      </c>
      <c r="K8" s="6">
        <v>192</v>
      </c>
      <c r="L8" s="6">
        <v>452</v>
      </c>
      <c r="M8" s="6">
        <v>150</v>
      </c>
      <c r="N8" s="47"/>
      <c r="O8" s="47"/>
    </row>
    <row r="9" spans="1:15">
      <c r="A9" s="6">
        <v>686</v>
      </c>
      <c r="B9">
        <v>2</v>
      </c>
      <c r="C9" s="46"/>
      <c r="D9" s="46"/>
      <c r="E9" s="46"/>
      <c r="F9" s="46"/>
      <c r="G9" s="46"/>
      <c r="H9" s="6">
        <v>240</v>
      </c>
      <c r="I9" s="6">
        <v>252</v>
      </c>
      <c r="J9" s="6">
        <v>144</v>
      </c>
      <c r="K9" s="6">
        <v>183</v>
      </c>
      <c r="L9" s="6">
        <v>302</v>
      </c>
      <c r="M9" s="6">
        <v>495</v>
      </c>
      <c r="N9" s="47"/>
      <c r="O9" s="47"/>
    </row>
    <row r="10" spans="1:15">
      <c r="A10" s="6">
        <v>30</v>
      </c>
      <c r="B10">
        <v>3</v>
      </c>
      <c r="C10" s="46"/>
      <c r="D10" s="46"/>
      <c r="E10" s="46"/>
      <c r="F10" s="46"/>
      <c r="G10" s="46"/>
      <c r="H10" s="6">
        <v>114</v>
      </c>
      <c r="I10" s="6">
        <v>360</v>
      </c>
      <c r="J10" s="6">
        <v>132</v>
      </c>
      <c r="K10" s="6">
        <v>192</v>
      </c>
      <c r="L10" s="6">
        <v>268</v>
      </c>
      <c r="M10" s="6">
        <v>255</v>
      </c>
      <c r="N10" s="47"/>
      <c r="O10" s="47"/>
    </row>
    <row r="11" spans="1:15">
      <c r="A11" s="6">
        <v>30</v>
      </c>
      <c r="B11">
        <v>4</v>
      </c>
      <c r="C11" s="46"/>
      <c r="D11" s="46"/>
      <c r="E11" s="46"/>
      <c r="F11" s="46"/>
      <c r="G11" s="47"/>
      <c r="H11" s="46"/>
      <c r="I11" s="6">
        <v>460</v>
      </c>
      <c r="J11" s="6">
        <v>144</v>
      </c>
      <c r="K11" s="6">
        <v>156</v>
      </c>
      <c r="L11" s="6">
        <v>84</v>
      </c>
      <c r="M11" s="6">
        <v>464</v>
      </c>
      <c r="N11" s="47"/>
      <c r="O11" s="47"/>
    </row>
    <row r="12" spans="1:15">
      <c r="A12" s="6">
        <v>90</v>
      </c>
      <c r="B12">
        <v>5</v>
      </c>
      <c r="C12" s="46"/>
      <c r="D12" s="46"/>
      <c r="E12" s="46"/>
      <c r="F12" s="46"/>
      <c r="G12" s="47"/>
      <c r="H12" s="46"/>
      <c r="I12" s="35">
        <v>0</v>
      </c>
      <c r="J12" s="6">
        <v>144</v>
      </c>
      <c r="K12" s="6">
        <v>252</v>
      </c>
      <c r="L12" s="43">
        <v>0</v>
      </c>
      <c r="M12" s="6">
        <v>620</v>
      </c>
      <c r="N12" s="47"/>
      <c r="O12" s="47"/>
    </row>
    <row r="13" spans="1:15">
      <c r="A13" s="6">
        <v>160</v>
      </c>
      <c r="B13">
        <v>6</v>
      </c>
      <c r="C13" s="46"/>
      <c r="D13" s="46"/>
      <c r="E13" s="46"/>
      <c r="F13" s="47"/>
      <c r="G13" s="47"/>
      <c r="H13" s="46"/>
      <c r="I13" s="35">
        <v>0</v>
      </c>
      <c r="J13" s="6">
        <v>240</v>
      </c>
      <c r="K13" s="6">
        <v>132</v>
      </c>
      <c r="L13" s="6">
        <v>252</v>
      </c>
      <c r="M13" s="47"/>
      <c r="N13" s="47"/>
      <c r="O13" s="47"/>
    </row>
    <row r="14" spans="1:15">
      <c r="A14" s="6">
        <v>60</v>
      </c>
      <c r="B14">
        <v>7</v>
      </c>
      <c r="C14" s="46"/>
      <c r="D14" s="46"/>
      <c r="E14" s="46"/>
      <c r="F14" s="47"/>
      <c r="G14" s="47"/>
      <c r="H14" s="46"/>
      <c r="I14" s="6">
        <v>644</v>
      </c>
      <c r="J14" s="35">
        <v>0</v>
      </c>
      <c r="K14" s="6">
        <v>320</v>
      </c>
      <c r="L14" s="6">
        <v>96</v>
      </c>
      <c r="M14" s="47"/>
      <c r="N14" s="47"/>
      <c r="O14" s="47"/>
    </row>
    <row r="15" spans="1:15">
      <c r="A15" s="6">
        <v>30</v>
      </c>
      <c r="B15">
        <v>8</v>
      </c>
      <c r="C15" s="46"/>
      <c r="D15" s="46"/>
      <c r="E15" s="46"/>
      <c r="F15" s="47"/>
      <c r="G15" s="47"/>
      <c r="H15" s="46"/>
      <c r="I15" s="35">
        <v>0</v>
      </c>
      <c r="J15" s="6">
        <v>99</v>
      </c>
      <c r="K15" s="6">
        <v>78</v>
      </c>
      <c r="L15" s="35">
        <v>0</v>
      </c>
      <c r="M15" s="47"/>
      <c r="N15" s="47"/>
      <c r="O15" s="47"/>
    </row>
    <row r="16" spans="1:15">
      <c r="A16" s="6">
        <v>96</v>
      </c>
      <c r="B16">
        <v>9</v>
      </c>
      <c r="C16" s="46"/>
      <c r="D16" s="46"/>
      <c r="E16" s="46"/>
      <c r="F16" s="47"/>
      <c r="G16" s="47"/>
      <c r="H16" s="46"/>
      <c r="I16" s="6">
        <v>96</v>
      </c>
      <c r="J16" s="6">
        <v>360</v>
      </c>
      <c r="K16" s="6">
        <v>299</v>
      </c>
      <c r="L16" s="6">
        <v>160</v>
      </c>
      <c r="M16" s="47"/>
      <c r="N16" s="47"/>
      <c r="O16" s="47"/>
    </row>
    <row r="17" spans="1:15" s="48" customFormat="1">
      <c r="A17" s="51">
        <v>180</v>
      </c>
      <c r="B17" s="48">
        <v>10</v>
      </c>
      <c r="C17" s="53"/>
      <c r="D17" s="53"/>
      <c r="E17" s="53"/>
      <c r="F17" s="52"/>
      <c r="G17" s="52"/>
      <c r="H17" s="53"/>
      <c r="I17" s="53"/>
      <c r="J17" s="51">
        <v>35</v>
      </c>
      <c r="K17" s="51">
        <v>94</v>
      </c>
      <c r="L17" s="52"/>
      <c r="M17" s="52"/>
      <c r="N17" s="52"/>
      <c r="O17" s="52"/>
    </row>
    <row r="18" spans="1:15">
      <c r="A18" s="6">
        <v>150</v>
      </c>
      <c r="B18">
        <v>11</v>
      </c>
      <c r="C18" s="46"/>
      <c r="D18" s="47"/>
      <c r="E18" s="46"/>
      <c r="F18" s="47"/>
      <c r="G18" s="47"/>
      <c r="H18" s="46"/>
      <c r="I18" s="46"/>
      <c r="J18" s="6">
        <v>138</v>
      </c>
      <c r="K18" s="6">
        <v>132</v>
      </c>
      <c r="L18" s="47"/>
      <c r="M18" s="47"/>
      <c r="N18" s="47"/>
      <c r="O18" s="47"/>
    </row>
    <row r="19" spans="1:15">
      <c r="A19" s="6">
        <v>180</v>
      </c>
      <c r="B19">
        <v>12</v>
      </c>
      <c r="C19" s="47"/>
      <c r="D19" s="47"/>
      <c r="E19" s="46"/>
      <c r="F19" s="47"/>
      <c r="G19" s="47"/>
      <c r="H19" s="46"/>
      <c r="I19" s="46"/>
      <c r="J19" s="6">
        <v>192</v>
      </c>
      <c r="K19" s="6">
        <v>510</v>
      </c>
      <c r="L19" s="47"/>
      <c r="M19" s="47"/>
      <c r="N19" s="47"/>
      <c r="O19" s="47"/>
    </row>
    <row r="20" spans="1:15">
      <c r="A20" s="6">
        <v>30</v>
      </c>
      <c r="B20">
        <v>13</v>
      </c>
      <c r="C20" s="47"/>
      <c r="D20" s="47"/>
      <c r="E20" s="46"/>
      <c r="F20" s="47"/>
      <c r="G20" s="47"/>
      <c r="H20" s="46"/>
      <c r="I20" s="46"/>
      <c r="J20" s="6">
        <v>108</v>
      </c>
      <c r="K20" s="6">
        <v>192</v>
      </c>
      <c r="L20" s="47"/>
      <c r="M20" s="47"/>
      <c r="N20" s="47"/>
      <c r="O20" s="47"/>
    </row>
    <row r="21" spans="1:15">
      <c r="A21" s="6">
        <v>40</v>
      </c>
      <c r="B21">
        <v>14</v>
      </c>
      <c r="C21" s="47"/>
      <c r="D21" s="47"/>
      <c r="E21" s="46"/>
      <c r="F21" s="47"/>
      <c r="G21" s="47"/>
      <c r="H21" s="46"/>
      <c r="I21" s="46"/>
      <c r="J21" s="6">
        <v>94</v>
      </c>
      <c r="K21" s="6">
        <v>260</v>
      </c>
      <c r="L21" s="47"/>
      <c r="M21" s="47"/>
      <c r="N21" s="47"/>
      <c r="O21" s="47"/>
    </row>
    <row r="22" spans="1:15">
      <c r="A22" s="6">
        <v>1000</v>
      </c>
      <c r="B22">
        <v>15</v>
      </c>
      <c r="C22" s="47"/>
      <c r="D22" s="47"/>
      <c r="E22" s="46"/>
      <c r="F22" s="47"/>
      <c r="G22" s="47"/>
      <c r="H22" s="47"/>
      <c r="I22" s="46"/>
      <c r="J22" s="6">
        <v>48</v>
      </c>
      <c r="K22" s="6">
        <v>299</v>
      </c>
      <c r="L22" s="47"/>
      <c r="M22" s="47"/>
      <c r="N22" s="47"/>
      <c r="O22" s="47"/>
    </row>
    <row r="23" spans="1:15">
      <c r="A23" s="6">
        <v>155</v>
      </c>
      <c r="B23">
        <v>16</v>
      </c>
      <c r="C23" s="47"/>
      <c r="D23" s="47"/>
      <c r="E23" s="46"/>
      <c r="F23" s="47"/>
      <c r="G23" s="47"/>
      <c r="H23" s="47"/>
      <c r="I23" s="47"/>
      <c r="J23" s="6">
        <v>48</v>
      </c>
      <c r="K23" s="6">
        <v>228</v>
      </c>
      <c r="L23" s="47"/>
      <c r="M23" s="47"/>
      <c r="N23" s="47"/>
      <c r="O23" s="47"/>
    </row>
    <row r="24" spans="1:15">
      <c r="A24" s="6">
        <v>120</v>
      </c>
      <c r="B24">
        <v>17</v>
      </c>
      <c r="C24" s="47"/>
      <c r="D24" s="47"/>
      <c r="E24" s="46"/>
      <c r="F24" s="47"/>
      <c r="G24" s="47"/>
      <c r="H24" s="47"/>
      <c r="I24" s="47"/>
      <c r="J24" s="6">
        <v>170</v>
      </c>
      <c r="K24" s="6">
        <v>555</v>
      </c>
      <c r="L24" s="47"/>
      <c r="M24" s="47"/>
      <c r="N24" s="47"/>
      <c r="O24" s="47"/>
    </row>
    <row r="25" spans="1:15">
      <c r="A25" s="6">
        <v>110</v>
      </c>
      <c r="B25">
        <v>18</v>
      </c>
      <c r="C25" s="47"/>
      <c r="D25" s="47"/>
      <c r="E25" s="47"/>
      <c r="F25" s="47"/>
      <c r="G25" s="47"/>
      <c r="H25" s="47"/>
      <c r="I25" s="47"/>
      <c r="J25" s="6">
        <v>798</v>
      </c>
      <c r="K25" s="47"/>
      <c r="L25" s="47"/>
      <c r="M25" s="47"/>
      <c r="N25" s="47"/>
      <c r="O25" s="47"/>
    </row>
    <row r="26" spans="1:15">
      <c r="A26" s="6">
        <v>100</v>
      </c>
      <c r="B26">
        <v>19</v>
      </c>
      <c r="C26" s="47"/>
      <c r="D26" s="47"/>
      <c r="E26" s="47"/>
      <c r="F26" s="47"/>
      <c r="G26" s="47"/>
      <c r="H26" s="47"/>
      <c r="I26" s="47"/>
      <c r="J26" s="6">
        <v>252</v>
      </c>
      <c r="K26" s="47"/>
      <c r="L26" s="47"/>
      <c r="M26" s="47"/>
      <c r="N26" s="47"/>
      <c r="O26" s="47"/>
    </row>
    <row r="27" spans="1:15" s="48" customFormat="1">
      <c r="A27" s="51">
        <v>35</v>
      </c>
      <c r="B27" s="48">
        <v>20</v>
      </c>
      <c r="C27" s="52"/>
      <c r="D27" s="52"/>
      <c r="E27" s="52"/>
      <c r="F27" s="52"/>
      <c r="G27" s="52"/>
      <c r="H27" s="52"/>
      <c r="I27" s="52"/>
      <c r="J27" s="35">
        <v>0</v>
      </c>
      <c r="K27" s="52"/>
      <c r="L27" s="52"/>
      <c r="M27" s="52"/>
      <c r="N27" s="52"/>
      <c r="O27" s="52"/>
    </row>
    <row r="28" spans="1:15">
      <c r="A28" s="6">
        <v>130</v>
      </c>
      <c r="B28">
        <v>21</v>
      </c>
      <c r="C28" s="47"/>
      <c r="D28" s="47"/>
      <c r="E28" s="47"/>
      <c r="F28" s="47"/>
      <c r="G28" s="47"/>
      <c r="H28" s="47"/>
      <c r="I28" s="47"/>
      <c r="J28" s="6">
        <v>132</v>
      </c>
      <c r="K28" s="47"/>
      <c r="L28" s="47"/>
      <c r="M28" s="47"/>
      <c r="N28" s="47"/>
      <c r="O28" s="47"/>
    </row>
    <row r="29" spans="1:15">
      <c r="A29" s="6">
        <v>193</v>
      </c>
      <c r="B29">
        <v>22</v>
      </c>
      <c r="C29" s="47"/>
      <c r="D29" s="47"/>
      <c r="E29" s="47"/>
      <c r="F29" s="47"/>
      <c r="G29" s="47"/>
      <c r="H29" s="47"/>
      <c r="I29" s="47"/>
      <c r="J29" s="35">
        <v>0</v>
      </c>
      <c r="K29" s="47"/>
      <c r="L29" s="47"/>
      <c r="M29" s="47"/>
      <c r="N29" s="47"/>
      <c r="O29" s="47"/>
    </row>
    <row r="30" spans="1:15">
      <c r="A30" s="6">
        <v>50</v>
      </c>
      <c r="B30">
        <v>23</v>
      </c>
      <c r="C30" s="47"/>
      <c r="D30" s="47"/>
      <c r="E30" s="47"/>
      <c r="F30" s="47"/>
      <c r="G30" s="47"/>
      <c r="H30" s="47"/>
      <c r="I30" s="47"/>
      <c r="J30" s="50"/>
      <c r="K30" s="47"/>
      <c r="L30" s="47"/>
      <c r="M30" s="47"/>
      <c r="N30" s="47"/>
      <c r="O30" s="47"/>
    </row>
    <row r="31" spans="1:15">
      <c r="A31" s="6">
        <v>195</v>
      </c>
      <c r="B31">
        <v>24</v>
      </c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</row>
    <row r="32" spans="1:15">
      <c r="A32" s="6">
        <v>60</v>
      </c>
      <c r="B32">
        <v>25</v>
      </c>
      <c r="C32" s="47"/>
      <c r="D32" s="47"/>
      <c r="E32" s="47"/>
      <c r="F32" s="47"/>
      <c r="G32" s="47"/>
      <c r="H32" s="47">
        <v>3</v>
      </c>
      <c r="I32" s="47">
        <v>6</v>
      </c>
      <c r="J32" s="47">
        <v>18</v>
      </c>
      <c r="K32" s="54">
        <v>17</v>
      </c>
      <c r="L32" s="54">
        <v>7</v>
      </c>
      <c r="M32" s="54">
        <v>5</v>
      </c>
      <c r="N32" s="47"/>
      <c r="O32" s="47"/>
    </row>
    <row r="33" spans="1:13">
      <c r="A33" s="6">
        <v>150</v>
      </c>
      <c r="B33">
        <v>26</v>
      </c>
      <c r="H33">
        <f>H32</f>
        <v>3</v>
      </c>
      <c r="I33">
        <f>H33+I32</f>
        <v>9</v>
      </c>
      <c r="J33">
        <f>I33+J32</f>
        <v>27</v>
      </c>
      <c r="K33">
        <f>J33+K32</f>
        <v>44</v>
      </c>
      <c r="L33">
        <f>K33+L32</f>
        <v>51</v>
      </c>
      <c r="M33">
        <f>L33+M32</f>
        <v>56</v>
      </c>
    </row>
    <row r="34" spans="1:13">
      <c r="A34" s="6">
        <v>80</v>
      </c>
      <c r="B34">
        <v>27</v>
      </c>
    </row>
    <row r="35" spans="1:13">
      <c r="A35" s="6">
        <v>315</v>
      </c>
      <c r="B35">
        <v>28</v>
      </c>
    </row>
    <row r="36" spans="1:13">
      <c r="A36" s="6">
        <v>160</v>
      </c>
      <c r="B36">
        <v>29</v>
      </c>
    </row>
    <row r="37" spans="1:13">
      <c r="A37" s="6">
        <v>235</v>
      </c>
      <c r="B37">
        <v>30</v>
      </c>
    </row>
    <row r="38" spans="1:13">
      <c r="A38" s="6">
        <v>50</v>
      </c>
      <c r="B38">
        <v>31</v>
      </c>
    </row>
    <row r="39" spans="1:13">
      <c r="A39" s="6">
        <v>160</v>
      </c>
      <c r="B39">
        <v>32</v>
      </c>
    </row>
    <row r="40" spans="1:13">
      <c r="A40" s="6">
        <v>35</v>
      </c>
      <c r="B40">
        <v>33</v>
      </c>
    </row>
    <row r="41" spans="1:13">
      <c r="A41" s="6">
        <v>100</v>
      </c>
      <c r="B41">
        <v>34</v>
      </c>
    </row>
    <row r="42" spans="1:13">
      <c r="B42">
        <v>35</v>
      </c>
    </row>
    <row r="43" spans="1:13">
      <c r="B43">
        <v>36</v>
      </c>
    </row>
    <row r="44" spans="1:13">
      <c r="B44">
        <v>37</v>
      </c>
    </row>
    <row r="45" spans="1:13">
      <c r="B45">
        <v>38</v>
      </c>
    </row>
    <row r="46" spans="1:13">
      <c r="B46">
        <v>39</v>
      </c>
    </row>
    <row r="47" spans="1:13">
      <c r="B47">
        <v>40</v>
      </c>
    </row>
    <row r="48" spans="1:13">
      <c r="B48">
        <v>41</v>
      </c>
    </row>
    <row r="49" spans="2:2">
      <c r="B49">
        <v>42</v>
      </c>
    </row>
    <row r="50" spans="2:2">
      <c r="B50">
        <v>43</v>
      </c>
    </row>
    <row r="51" spans="2:2">
      <c r="B51">
        <v>44</v>
      </c>
    </row>
    <row r="52" spans="2:2">
      <c r="B52">
        <v>45</v>
      </c>
    </row>
    <row r="53" spans="2:2">
      <c r="B53">
        <v>46</v>
      </c>
    </row>
    <row r="54" spans="2:2">
      <c r="B54">
        <v>47</v>
      </c>
    </row>
    <row r="55" spans="2:2">
      <c r="B55">
        <v>48</v>
      </c>
    </row>
    <row r="56" spans="2:2">
      <c r="B56">
        <v>49</v>
      </c>
    </row>
    <row r="57" spans="2:2">
      <c r="B57">
        <v>50</v>
      </c>
    </row>
    <row r="58" spans="2:2">
      <c r="B58">
        <v>51</v>
      </c>
    </row>
    <row r="59" spans="2:2">
      <c r="B59">
        <v>52</v>
      </c>
    </row>
    <row r="60" spans="2:2">
      <c r="B60">
        <v>53</v>
      </c>
    </row>
    <row r="61" spans="2:2">
      <c r="B61">
        <v>54</v>
      </c>
    </row>
    <row r="62" spans="2:2">
      <c r="B62">
        <v>55</v>
      </c>
    </row>
    <row r="63" spans="2:2">
      <c r="B63">
        <v>56</v>
      </c>
    </row>
    <row r="64" spans="2:2">
      <c r="B64">
        <v>57</v>
      </c>
    </row>
    <row r="65" spans="2:2">
      <c r="B65">
        <v>58</v>
      </c>
    </row>
    <row r="66" spans="2:2">
      <c r="B66">
        <v>59</v>
      </c>
    </row>
    <row r="67" spans="2:2">
      <c r="B67">
        <v>60</v>
      </c>
    </row>
    <row r="68" spans="2:2">
      <c r="B68">
        <v>61</v>
      </c>
    </row>
    <row r="69" spans="2:2">
      <c r="B69">
        <v>62</v>
      </c>
    </row>
    <row r="70" spans="2:2">
      <c r="B70">
        <v>63</v>
      </c>
    </row>
    <row r="71" spans="2:2">
      <c r="B71">
        <v>64</v>
      </c>
    </row>
    <row r="72" spans="2:2">
      <c r="B72">
        <v>65</v>
      </c>
    </row>
    <row r="73" spans="2:2">
      <c r="B73">
        <v>66</v>
      </c>
    </row>
    <row r="74" spans="2:2">
      <c r="B74">
        <v>67</v>
      </c>
    </row>
    <row r="75" spans="2:2">
      <c r="B75">
        <v>68</v>
      </c>
    </row>
    <row r="76" spans="2:2">
      <c r="B76">
        <v>69</v>
      </c>
    </row>
    <row r="77" spans="2:2">
      <c r="B77">
        <v>70</v>
      </c>
    </row>
    <row r="78" spans="2:2">
      <c r="B78">
        <v>71</v>
      </c>
    </row>
    <row r="79" spans="2:2">
      <c r="B79">
        <v>72</v>
      </c>
    </row>
    <row r="80" spans="2:2">
      <c r="B80">
        <v>73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12</vt:i4>
      </vt:variant>
    </vt:vector>
  </HeadingPairs>
  <TitlesOfParts>
    <vt:vector size="16" baseType="lpstr">
      <vt:lpstr>관내공동주택현황</vt:lpstr>
      <vt:lpstr>관내공동주택현황(임대)</vt:lpstr>
      <vt:lpstr>리모델링</vt:lpstr>
      <vt:lpstr>재건축</vt:lpstr>
      <vt:lpstr>관내공동주택현황!Print_Area</vt:lpstr>
      <vt:lpstr>'관내공동주택현황(임대)'!Print_Area</vt:lpstr>
      <vt:lpstr>관내공동주택현황!Print_Titles</vt:lpstr>
      <vt:lpstr>관내공동주택현황!동수</vt:lpstr>
      <vt:lpstr>관내공동주택현황!동수_1</vt:lpstr>
      <vt:lpstr>관내공동주택현황!사용승인일</vt:lpstr>
      <vt:lpstr>관내공동주택현황!세대수</vt:lpstr>
      <vt:lpstr>리모델링!세대수</vt:lpstr>
      <vt:lpstr>재건축!세대수</vt:lpstr>
      <vt:lpstr>관내공동주택현황!아파트명</vt:lpstr>
      <vt:lpstr>관내공동주택현황!주소</vt:lpstr>
      <vt:lpstr>관내공동주택현황!층수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행정팀</dc:creator>
  <cp:lastModifiedBy>Seogu</cp:lastModifiedBy>
  <cp:lastPrinted>2015-02-25T04:47:31Z</cp:lastPrinted>
  <dcterms:created xsi:type="dcterms:W3CDTF">2005-05-13T00:32:53Z</dcterms:created>
  <dcterms:modified xsi:type="dcterms:W3CDTF">2016-05-03T01:46:44Z</dcterms:modified>
</cp:coreProperties>
</file>