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35" yWindow="5385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T169" i="1"/>
  <c r="S169"/>
  <c r="M169"/>
  <c r="L169"/>
  <c r="K169"/>
  <c r="J169"/>
  <c r="I169"/>
  <c r="H169"/>
  <c r="T168"/>
  <c r="S168"/>
  <c r="M168"/>
  <c r="L168"/>
  <c r="K168"/>
  <c r="J168"/>
  <c r="I168"/>
  <c r="H168"/>
  <c r="T165"/>
  <c r="S165"/>
  <c r="M165"/>
  <c r="L165"/>
  <c r="K165"/>
  <c r="J165"/>
  <c r="I165"/>
  <c r="H165"/>
  <c r="T164"/>
  <c r="S164"/>
  <c r="M164"/>
  <c r="L164"/>
  <c r="K164"/>
  <c r="J164"/>
  <c r="I164"/>
  <c r="H164"/>
  <c r="T162"/>
  <c r="S162"/>
  <c r="M162"/>
  <c r="L162"/>
  <c r="K162"/>
  <c r="J162"/>
  <c r="I162"/>
  <c r="H162"/>
  <c r="T161"/>
  <c r="S161"/>
  <c r="M161"/>
  <c r="L161"/>
  <c r="K161"/>
  <c r="J16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K155"/>
  <c r="J155"/>
  <c r="I155"/>
  <c r="H155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K137"/>
  <c r="J137"/>
  <c r="I137"/>
  <c r="H137"/>
  <c r="G137"/>
  <c r="F137"/>
  <c r="E137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M132"/>
  <c r="L132"/>
  <c r="K132"/>
  <c r="J132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I126"/>
  <c r="H126"/>
  <c r="T120"/>
  <c r="S120"/>
  <c r="M120"/>
  <c r="L120"/>
  <c r="K120"/>
  <c r="J120"/>
  <c r="I120"/>
  <c r="H120"/>
  <c r="T119"/>
  <c r="S119"/>
  <c r="M119"/>
  <c r="L119"/>
  <c r="K119"/>
  <c r="J119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M112"/>
  <c r="L112"/>
  <c r="K112"/>
  <c r="J112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M107"/>
  <c r="L107"/>
  <c r="K107"/>
  <c r="J107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M102"/>
  <c r="L102"/>
  <c r="K102"/>
  <c r="J102"/>
  <c r="I102"/>
  <c r="H102"/>
  <c r="T94"/>
  <c r="S94"/>
  <c r="M94"/>
  <c r="L94"/>
  <c r="K94"/>
  <c r="J94"/>
  <c r="I94"/>
  <c r="H94"/>
  <c r="T93"/>
  <c r="S93"/>
  <c r="M93"/>
  <c r="L93"/>
  <c r="K93"/>
  <c r="J93"/>
  <c r="I93"/>
  <c r="H93"/>
  <c r="T91"/>
  <c r="S91"/>
  <c r="M91"/>
  <c r="L91"/>
  <c r="K91"/>
  <c r="J91"/>
  <c r="I91"/>
  <c r="H91"/>
  <c r="G91"/>
  <c r="F91"/>
  <c r="E91"/>
  <c r="T90"/>
  <c r="S90"/>
  <c r="M90"/>
  <c r="L90"/>
  <c r="K90"/>
  <c r="J90"/>
  <c r="I90"/>
  <c r="H90"/>
  <c r="G90"/>
  <c r="F90"/>
  <c r="E90"/>
  <c r="T88"/>
  <c r="S88"/>
  <c r="M88"/>
  <c r="L88"/>
  <c r="K88"/>
  <c r="J88"/>
  <c r="I88"/>
  <c r="H88"/>
  <c r="G88"/>
  <c r="F88"/>
  <c r="E88"/>
  <c r="T87"/>
  <c r="S87"/>
  <c r="M87"/>
  <c r="L87"/>
  <c r="K87"/>
  <c r="J87"/>
  <c r="I87"/>
  <c r="H87"/>
  <c r="G87"/>
  <c r="F87"/>
  <c r="E87"/>
  <c r="T84"/>
  <c r="S84"/>
  <c r="M84"/>
  <c r="L84"/>
  <c r="K84"/>
  <c r="J84"/>
  <c r="I84"/>
  <c r="H84"/>
  <c r="T83"/>
  <c r="S83"/>
  <c r="M83"/>
  <c r="L83"/>
  <c r="K83"/>
  <c r="J83"/>
  <c r="I83"/>
  <c r="H83"/>
  <c r="T82"/>
  <c r="S82"/>
  <c r="M82"/>
  <c r="L82"/>
  <c r="K82"/>
  <c r="J82"/>
  <c r="I82"/>
  <c r="H82"/>
  <c r="T81"/>
  <c r="S81"/>
  <c r="M81"/>
  <c r="L81"/>
  <c r="K81"/>
  <c r="J81"/>
  <c r="I81"/>
  <c r="H81"/>
  <c r="T80"/>
  <c r="S80"/>
  <c r="M80"/>
  <c r="L80"/>
  <c r="K80"/>
  <c r="J80"/>
  <c r="I80"/>
  <c r="H80"/>
  <c r="G80"/>
  <c r="F80"/>
  <c r="E80"/>
  <c r="T78"/>
  <c r="S78"/>
  <c r="M78"/>
  <c r="L78"/>
  <c r="K78"/>
  <c r="J78"/>
  <c r="I78"/>
  <c r="H78"/>
  <c r="T77"/>
  <c r="S77"/>
  <c r="M77"/>
  <c r="L77"/>
  <c r="K77"/>
  <c r="J77"/>
  <c r="I77"/>
  <c r="H77"/>
  <c r="T76"/>
  <c r="S76"/>
  <c r="M76"/>
  <c r="L76"/>
  <c r="K76"/>
  <c r="J76"/>
  <c r="I76"/>
  <c r="H76"/>
  <c r="T75"/>
  <c r="S75"/>
  <c r="M75"/>
  <c r="L75"/>
  <c r="K75"/>
  <c r="J75"/>
  <c r="I75"/>
  <c r="H75"/>
  <c r="T74"/>
  <c r="S74"/>
  <c r="M74"/>
  <c r="L74"/>
  <c r="K74"/>
  <c r="J74"/>
  <c r="I74"/>
  <c r="H74"/>
  <c r="T73"/>
  <c r="S73"/>
  <c r="M73"/>
  <c r="L73"/>
  <c r="K73"/>
  <c r="J73"/>
  <c r="I73"/>
  <c r="H73"/>
  <c r="T71"/>
  <c r="S71"/>
  <c r="M71"/>
  <c r="L71"/>
  <c r="K71"/>
  <c r="J71"/>
  <c r="I71"/>
  <c r="H71"/>
  <c r="T70"/>
  <c r="S70"/>
  <c r="M70"/>
  <c r="L70"/>
  <c r="K70"/>
  <c r="J70"/>
  <c r="I70"/>
  <c r="H70"/>
  <c r="T69"/>
  <c r="S69"/>
  <c r="M69"/>
  <c r="L69"/>
  <c r="K69"/>
  <c r="J69"/>
  <c r="I69"/>
  <c r="H69"/>
  <c r="T68"/>
  <c r="S68"/>
  <c r="M68"/>
  <c r="L68"/>
  <c r="K68"/>
  <c r="J68"/>
  <c r="I68"/>
  <c r="H68"/>
  <c r="T67"/>
  <c r="S67"/>
  <c r="M67"/>
  <c r="L67"/>
  <c r="K67"/>
  <c r="J67"/>
  <c r="I67"/>
  <c r="H67"/>
  <c r="T66"/>
  <c r="S66"/>
  <c r="M66"/>
  <c r="L66"/>
  <c r="K66"/>
  <c r="J66"/>
  <c r="I66"/>
  <c r="H66"/>
  <c r="G66"/>
  <c r="F66"/>
  <c r="E66"/>
  <c r="T63"/>
  <c r="S63"/>
  <c r="M63"/>
  <c r="L63"/>
  <c r="K63"/>
  <c r="J63"/>
  <c r="I63"/>
  <c r="H63"/>
  <c r="T62"/>
  <c r="S62"/>
  <c r="M62"/>
  <c r="L62"/>
  <c r="K62"/>
  <c r="J62"/>
  <c r="I62"/>
  <c r="H62"/>
  <c r="G62"/>
  <c r="F62"/>
  <c r="E62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H60"/>
  <c r="G60"/>
  <c r="F60"/>
  <c r="E60"/>
  <c r="T59"/>
  <c r="S59"/>
  <c r="M59"/>
  <c r="L59"/>
  <c r="K59"/>
  <c r="J59"/>
  <c r="I59"/>
  <c r="H59"/>
  <c r="G59"/>
  <c r="F59"/>
  <c r="E59"/>
  <c r="T50"/>
  <c r="S50"/>
  <c r="M50"/>
  <c r="L50"/>
  <c r="K50"/>
  <c r="J50"/>
  <c r="I50"/>
  <c r="H50"/>
  <c r="G50"/>
  <c r="F50"/>
  <c r="E50"/>
  <c r="T49"/>
  <c r="S49"/>
  <c r="M49"/>
  <c r="L49"/>
  <c r="K49"/>
  <c r="J49"/>
  <c r="I49"/>
  <c r="H49"/>
  <c r="G49"/>
  <c r="F49"/>
  <c r="E49"/>
  <c r="T48"/>
  <c r="S48"/>
  <c r="M48"/>
  <c r="L48"/>
  <c r="K48"/>
  <c r="J48"/>
  <c r="I48"/>
  <c r="H48"/>
  <c r="G48"/>
  <c r="F48"/>
  <c r="E48"/>
  <c r="T47"/>
  <c r="S47"/>
  <c r="M47"/>
  <c r="L47"/>
  <c r="K47"/>
  <c r="J47"/>
  <c r="I47"/>
  <c r="H47"/>
  <c r="G47"/>
  <c r="F47"/>
  <c r="E47"/>
  <c r="T46"/>
  <c r="S46"/>
  <c r="M46"/>
  <c r="L46"/>
  <c r="K46"/>
  <c r="J46"/>
  <c r="I46"/>
  <c r="H46"/>
  <c r="G46"/>
  <c r="F46"/>
  <c r="E46"/>
  <c r="K38"/>
  <c r="J38"/>
  <c r="I38"/>
  <c r="H38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T30"/>
  <c r="S30"/>
  <c r="M30"/>
  <c r="L30"/>
  <c r="K30"/>
  <c r="J30"/>
  <c r="I30"/>
  <c r="H30"/>
  <c r="T29"/>
  <c r="S29"/>
  <c r="M29"/>
  <c r="L29"/>
  <c r="K29"/>
  <c r="J29"/>
  <c r="I29"/>
  <c r="H29"/>
  <c r="T26"/>
  <c r="S26"/>
  <c r="M26"/>
  <c r="L26"/>
  <c r="K26"/>
  <c r="J26"/>
  <c r="I26"/>
  <c r="H26"/>
  <c r="G26"/>
  <c r="F26"/>
  <c r="E26"/>
  <c r="T25"/>
  <c r="S25"/>
  <c r="M25"/>
  <c r="L25"/>
  <c r="K25"/>
  <c r="J25"/>
  <c r="I25"/>
  <c r="H25"/>
  <c r="G25"/>
  <c r="F25"/>
  <c r="E25"/>
  <c r="T23"/>
  <c r="S23"/>
  <c r="M23"/>
  <c r="L23"/>
  <c r="K23"/>
  <c r="J23"/>
  <c r="I23"/>
  <c r="H23"/>
  <c r="T22"/>
  <c r="S22"/>
  <c r="M22"/>
  <c r="L22"/>
  <c r="K22"/>
  <c r="J22"/>
  <c r="I22"/>
  <c r="H22"/>
  <c r="T21"/>
  <c r="S21"/>
  <c r="M21"/>
  <c r="L21"/>
  <c r="K21"/>
  <c r="J21"/>
  <c r="I21"/>
  <c r="H21"/>
  <c r="T20"/>
  <c r="S20"/>
  <c r="M20"/>
  <c r="L20"/>
  <c r="K20"/>
  <c r="J20"/>
  <c r="I20"/>
  <c r="H20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M15"/>
  <c r="L15"/>
  <c r="K15"/>
  <c r="J15"/>
  <c r="I15"/>
  <c r="H15"/>
  <c r="G15"/>
  <c r="F15"/>
  <c r="E15"/>
  <c r="J167" l="1"/>
  <c r="S163"/>
  <c r="H163"/>
  <c r="S160"/>
  <c r="L160"/>
  <c r="J160"/>
  <c r="L154"/>
  <c r="L153" s="1"/>
  <c r="H154"/>
  <c r="H153" s="1"/>
  <c r="S142"/>
  <c r="L136"/>
  <c r="H136"/>
  <c r="O137"/>
  <c r="S131"/>
  <c r="S130" s="1"/>
  <c r="J131"/>
  <c r="J130" s="1"/>
  <c r="J122"/>
  <c r="H122"/>
  <c r="S118"/>
  <c r="L118"/>
  <c r="J118"/>
  <c r="H118"/>
  <c r="S111"/>
  <c r="L111"/>
  <c r="J111"/>
  <c r="H111"/>
  <c r="S106"/>
  <c r="L106"/>
  <c r="J106"/>
  <c r="S101"/>
  <c r="L101"/>
  <c r="J101"/>
  <c r="H101"/>
  <c r="S92"/>
  <c r="L92"/>
  <c r="J92"/>
  <c r="H92"/>
  <c r="L89"/>
  <c r="P91"/>
  <c r="T89"/>
  <c r="M89"/>
  <c r="O90"/>
  <c r="R90"/>
  <c r="Q90"/>
  <c r="T86"/>
  <c r="O87"/>
  <c r="I86"/>
  <c r="Q87"/>
  <c r="N84"/>
  <c r="R83"/>
  <c r="N82"/>
  <c r="R81"/>
  <c r="T79"/>
  <c r="O80"/>
  <c r="G79"/>
  <c r="R78"/>
  <c r="N77"/>
  <c r="N76"/>
  <c r="R75"/>
  <c r="R73"/>
  <c r="R71"/>
  <c r="R70"/>
  <c r="N69"/>
  <c r="N67"/>
  <c r="T65"/>
  <c r="M65"/>
  <c r="K65"/>
  <c r="I65"/>
  <c r="Q66"/>
  <c r="R63"/>
  <c r="R62"/>
  <c r="Q62"/>
  <c r="O62"/>
  <c r="T58"/>
  <c r="M58"/>
  <c r="R60"/>
  <c r="Q60"/>
  <c r="O60"/>
  <c r="L58"/>
  <c r="L57" s="1"/>
  <c r="O59"/>
  <c r="O50"/>
  <c r="O49"/>
  <c r="P48"/>
  <c r="T45"/>
  <c r="M45"/>
  <c r="M44" s="1"/>
  <c r="R47"/>
  <c r="Q47"/>
  <c r="O47"/>
  <c r="L45"/>
  <c r="L44" s="1"/>
  <c r="J45"/>
  <c r="J44" s="1"/>
  <c r="H45"/>
  <c r="H44" s="1"/>
  <c r="S28"/>
  <c r="L28"/>
  <c r="J28"/>
  <c r="H28"/>
  <c r="O26"/>
  <c r="S24"/>
  <c r="L24"/>
  <c r="O25"/>
  <c r="J19"/>
  <c r="H19"/>
  <c r="S14"/>
  <c r="J14"/>
  <c r="H14"/>
  <c r="O15"/>
  <c r="F136"/>
  <c r="Q91"/>
  <c r="P90"/>
  <c r="E79"/>
  <c r="E65"/>
  <c r="O61"/>
  <c r="P49"/>
  <c r="P47"/>
  <c r="G24"/>
  <c r="F14"/>
  <c r="T167"/>
  <c r="S167"/>
  <c r="T154"/>
  <c r="T153" s="1"/>
  <c r="T142"/>
  <c r="T136"/>
  <c r="S136"/>
  <c r="T131"/>
  <c r="T130" s="1"/>
  <c r="T111"/>
  <c r="T106"/>
  <c r="T101"/>
  <c r="T92"/>
  <c r="S79"/>
  <c r="S72"/>
  <c r="T72"/>
  <c r="T14"/>
  <c r="L167"/>
  <c r="M167"/>
  <c r="M154"/>
  <c r="M153" s="1"/>
  <c r="M142"/>
  <c r="N141"/>
  <c r="N133"/>
  <c r="M131"/>
  <c r="M130" s="1"/>
  <c r="M118"/>
  <c r="M106"/>
  <c r="L86"/>
  <c r="L79"/>
  <c r="L72"/>
  <c r="L65"/>
  <c r="N48"/>
  <c r="M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2"/>
  <c r="Q88"/>
  <c r="Q59"/>
  <c r="K28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R111" s="1"/>
  <c r="N109"/>
  <c r="R108"/>
  <c r="N107"/>
  <c r="N104"/>
  <c r="R102"/>
  <c r="R94"/>
  <c r="I92"/>
  <c r="N91"/>
  <c r="R82"/>
  <c r="I72"/>
  <c r="N66"/>
  <c r="N59"/>
  <c r="R48"/>
  <c r="N37"/>
  <c r="N32"/>
  <c r="N30"/>
  <c r="R29"/>
  <c r="R26"/>
  <c r="N22"/>
  <c r="R21"/>
  <c r="N20"/>
  <c r="R18"/>
  <c r="R15"/>
  <c r="J163"/>
  <c r="J136"/>
  <c r="J89"/>
  <c r="J86"/>
  <c r="J24"/>
  <c r="H160"/>
  <c r="H142"/>
  <c r="H131"/>
  <c r="H130" s="1"/>
  <c r="H89"/>
  <c r="H86"/>
  <c r="H79"/>
  <c r="H72"/>
  <c r="H58"/>
  <c r="H57" s="1"/>
  <c r="H24"/>
  <c r="N18"/>
  <c r="F142"/>
  <c r="P142" s="1"/>
  <c r="G142"/>
  <c r="E142"/>
  <c r="L142"/>
  <c r="R129"/>
  <c r="P137"/>
  <c r="E136"/>
  <c r="O91"/>
  <c r="G86"/>
  <c r="P66"/>
  <c r="Q48"/>
  <c r="P46"/>
  <c r="E24"/>
  <c r="Q15"/>
  <c r="M86"/>
  <c r="P87"/>
  <c r="R80"/>
  <c r="H65"/>
  <c r="P59"/>
  <c r="K45"/>
  <c r="Q46"/>
  <c r="L19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K163" s="1"/>
  <c r="I166"/>
  <c r="Q165"/>
  <c r="P165"/>
  <c r="O165"/>
  <c r="Q164"/>
  <c r="P164"/>
  <c r="O164"/>
  <c r="L163"/>
  <c r="G163"/>
  <c r="Q163" s="1"/>
  <c r="F163"/>
  <c r="P163" s="1"/>
  <c r="E163"/>
  <c r="O163" s="1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I151"/>
  <c r="R151" s="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N148" s="1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 s="1"/>
  <c r="F111"/>
  <c r="P111" s="1"/>
  <c r="E111"/>
  <c r="O111" s="1"/>
  <c r="Q110"/>
  <c r="P110"/>
  <c r="O110"/>
  <c r="R110"/>
  <c r="Q109"/>
  <c r="P109"/>
  <c r="O109"/>
  <c r="Q108"/>
  <c r="P108"/>
  <c r="O108"/>
  <c r="Q107"/>
  <c r="P107"/>
  <c r="O107"/>
  <c r="G106"/>
  <c r="Q106" s="1"/>
  <c r="F106"/>
  <c r="P106" s="1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G92"/>
  <c r="Q92" s="1"/>
  <c r="F92"/>
  <c r="P92" s="1"/>
  <c r="E92"/>
  <c r="O92" s="1"/>
  <c r="S89"/>
  <c r="S86"/>
  <c r="F86"/>
  <c r="Q85"/>
  <c r="P85"/>
  <c r="O85"/>
  <c r="M85"/>
  <c r="M79" s="1"/>
  <c r="K85"/>
  <c r="I85"/>
  <c r="R85" s="1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 s="1"/>
  <c r="Q63"/>
  <c r="P63"/>
  <c r="O63"/>
  <c r="Q61"/>
  <c r="R59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I54"/>
  <c r="T53"/>
  <c r="Q53"/>
  <c r="P53"/>
  <c r="O53"/>
  <c r="M53"/>
  <c r="K53"/>
  <c r="N53" s="1"/>
  <c r="I53"/>
  <c r="R53"/>
  <c r="T52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R46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R38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N34" s="1"/>
  <c r="I34"/>
  <c r="R34" s="1"/>
  <c r="T33"/>
  <c r="Q33"/>
  <c r="P33"/>
  <c r="O33"/>
  <c r="M33"/>
  <c r="K33"/>
  <c r="I33"/>
  <c r="N33" s="1"/>
  <c r="Q32"/>
  <c r="P32"/>
  <c r="O32"/>
  <c r="Q31"/>
  <c r="P31"/>
  <c r="O31"/>
  <c r="R31"/>
  <c r="Q30"/>
  <c r="P30"/>
  <c r="O30"/>
  <c r="Q29"/>
  <c r="P29"/>
  <c r="O29"/>
  <c r="G28"/>
  <c r="Q28" s="1"/>
  <c r="F28"/>
  <c r="P28" s="1"/>
  <c r="E28"/>
  <c r="O28" s="1"/>
  <c r="T27"/>
  <c r="Q27"/>
  <c r="P27"/>
  <c r="O27"/>
  <c r="M27"/>
  <c r="M24" s="1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N50"/>
  <c r="N23"/>
  <c r="N26"/>
  <c r="N31"/>
  <c r="N46"/>
  <c r="J58"/>
  <c r="J57" s="1"/>
  <c r="M72"/>
  <c r="J79"/>
  <c r="S19"/>
  <c r="S45"/>
  <c r="S44" s="1"/>
  <c r="T19"/>
  <c r="G65"/>
  <c r="Q65" s="1"/>
  <c r="E89"/>
  <c r="R88"/>
  <c r="I28"/>
  <c r="R28" s="1"/>
  <c r="M51"/>
  <c r="M101"/>
  <c r="M111"/>
  <c r="R23"/>
  <c r="O66"/>
  <c r="N83"/>
  <c r="N94"/>
  <c r="N123"/>
  <c r="M160"/>
  <c r="R17"/>
  <c r="P25"/>
  <c r="R32"/>
  <c r="R40"/>
  <c r="R20"/>
  <c r="R25"/>
  <c r="I14"/>
  <c r="N42"/>
  <c r="N90"/>
  <c r="N89" s="1"/>
  <c r="N103"/>
  <c r="N110"/>
  <c r="K118"/>
  <c r="N124"/>
  <c r="N137"/>
  <c r="N147"/>
  <c r="N155"/>
  <c r="N159"/>
  <c r="P88"/>
  <c r="I167"/>
  <c r="R165"/>
  <c r="N165"/>
  <c r="R156"/>
  <c r="R143"/>
  <c r="R140"/>
  <c r="N138"/>
  <c r="R138"/>
  <c r="R133"/>
  <c r="I131"/>
  <c r="I130" s="1"/>
  <c r="N127"/>
  <c r="R127"/>
  <c r="I122"/>
  <c r="R126"/>
  <c r="T118"/>
  <c r="N119"/>
  <c r="N112"/>
  <c r="R112"/>
  <c r="H106"/>
  <c r="I106"/>
  <c r="R106"/>
  <c r="N102"/>
  <c r="S65"/>
  <c r="R64"/>
  <c r="G96"/>
  <c r="R114"/>
  <c r="Q96"/>
  <c r="I101"/>
  <c r="R107"/>
  <c r="R109"/>
  <c r="N116"/>
  <c r="R119"/>
  <c r="R146"/>
  <c r="N168"/>
  <c r="N162"/>
  <c r="I160"/>
  <c r="N134"/>
  <c r="N93"/>
  <c r="N92" s="1"/>
  <c r="K24"/>
  <c r="O24" s="1"/>
  <c r="I19"/>
  <c r="R30"/>
  <c r="N164"/>
  <c r="G100"/>
  <c r="G95" s="1"/>
  <c r="R93"/>
  <c r="R67"/>
  <c r="R37"/>
  <c r="G89"/>
  <c r="N29"/>
  <c r="Q25"/>
  <c r="N114"/>
  <c r="K136"/>
  <c r="O136" s="1"/>
  <c r="I154"/>
  <c r="R154" s="1"/>
  <c r="K58"/>
  <c r="K57" s="1"/>
  <c r="P14"/>
  <c r="F100"/>
  <c r="P24"/>
  <c r="P15"/>
  <c r="O46"/>
  <c r="F65"/>
  <c r="F13" s="1"/>
  <c r="F4" s="1"/>
  <c r="R115"/>
  <c r="T163"/>
  <c r="R118"/>
  <c r="R14"/>
  <c r="P136"/>
  <c r="I153"/>
  <c r="R153" s="1"/>
  <c r="Q136"/>
  <c r="P65" l="1"/>
  <c r="N28"/>
  <c r="T28"/>
  <c r="T9" s="1"/>
  <c r="N166"/>
  <c r="N151"/>
  <c r="T57"/>
  <c r="R65"/>
  <c r="E13"/>
  <c r="R136"/>
  <c r="S100"/>
  <c r="J121"/>
  <c r="N163"/>
  <c r="E100"/>
  <c r="K96"/>
  <c r="Q24"/>
  <c r="H9"/>
  <c r="L13"/>
  <c r="M13"/>
  <c r="I79"/>
  <c r="J100"/>
  <c r="H121"/>
  <c r="G13"/>
  <c r="G4" s="1"/>
  <c r="N71"/>
  <c r="E96"/>
  <c r="O96" s="1"/>
  <c r="R19"/>
  <c r="N149"/>
  <c r="N160"/>
  <c r="F45"/>
  <c r="R167"/>
  <c r="N52"/>
  <c r="M96"/>
  <c r="N78"/>
  <c r="R66"/>
  <c r="N47"/>
  <c r="N45" s="1"/>
  <c r="R33"/>
  <c r="N38"/>
  <c r="T51"/>
  <c r="N55"/>
  <c r="N56"/>
  <c r="R166"/>
  <c r="I45"/>
  <c r="R69"/>
  <c r="R76"/>
  <c r="I89"/>
  <c r="T100"/>
  <c r="G58"/>
  <c r="Q58" s="1"/>
  <c r="H100"/>
  <c r="T44"/>
  <c r="E4"/>
  <c r="H13"/>
  <c r="N19"/>
  <c r="K121"/>
  <c r="N136"/>
  <c r="L9"/>
  <c r="R101"/>
  <c r="R131"/>
  <c r="F89"/>
  <c r="P89" s="1"/>
  <c r="K86"/>
  <c r="Q86" s="1"/>
  <c r="N80"/>
  <c r="S13"/>
  <c r="R122"/>
  <c r="K89"/>
  <c r="J9"/>
  <c r="N75"/>
  <c r="N63"/>
  <c r="R77"/>
  <c r="Q80"/>
  <c r="K79"/>
  <c r="P79" s="1"/>
  <c r="R84"/>
  <c r="N101"/>
  <c r="G45"/>
  <c r="G9" s="1"/>
  <c r="O79"/>
  <c r="T121"/>
  <c r="T96"/>
  <c r="M57"/>
  <c r="M9"/>
  <c r="G57"/>
  <c r="Q57" s="1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T24"/>
  <c r="T13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50"/>
  <c r="R150"/>
  <c r="N74"/>
  <c r="R74"/>
  <c r="K160"/>
  <c r="K100" s="1"/>
  <c r="P100" s="1"/>
  <c r="R161"/>
  <c r="O48"/>
  <c r="E45"/>
  <c r="Q100"/>
  <c r="I121"/>
  <c r="R121" s="1"/>
  <c r="E95"/>
  <c r="N85"/>
  <c r="I24"/>
  <c r="N122"/>
  <c r="N43"/>
  <c r="K44"/>
  <c r="R91"/>
  <c r="H167"/>
  <c r="H96" s="1"/>
  <c r="H95" s="1"/>
  <c r="J72"/>
  <c r="J13" s="1"/>
  <c r="J142"/>
  <c r="J96" s="1"/>
  <c r="N17"/>
  <c r="N62"/>
  <c r="N58" s="1"/>
  <c r="N57" s="1"/>
  <c r="N70"/>
  <c r="R92"/>
  <c r="I142"/>
  <c r="R142" s="1"/>
  <c r="N145"/>
  <c r="N158"/>
  <c r="I163"/>
  <c r="R163" s="1"/>
  <c r="N81"/>
  <c r="N88"/>
  <c r="N120"/>
  <c r="N118" s="1"/>
  <c r="L122"/>
  <c r="N143"/>
  <c r="M163"/>
  <c r="M100" s="1"/>
  <c r="S58"/>
  <c r="S57" s="1"/>
  <c r="S154"/>
  <c r="S153" s="1"/>
  <c r="E58"/>
  <c r="O88"/>
  <c r="P86" l="1"/>
  <c r="E9"/>
  <c r="E3" s="1"/>
  <c r="T4"/>
  <c r="S4"/>
  <c r="H4"/>
  <c r="K13"/>
  <c r="P13" s="1"/>
  <c r="N79"/>
  <c r="N14"/>
  <c r="L4"/>
  <c r="R79"/>
  <c r="L8"/>
  <c r="H8"/>
  <c r="H7" s="1"/>
  <c r="N100"/>
  <c r="P45"/>
  <c r="F44"/>
  <c r="P44" s="1"/>
  <c r="Q79"/>
  <c r="I44"/>
  <c r="R44" s="1"/>
  <c r="R45"/>
  <c r="Q45"/>
  <c r="G44"/>
  <c r="Q44" s="1"/>
  <c r="R89"/>
  <c r="O89"/>
  <c r="R86"/>
  <c r="K9"/>
  <c r="O86"/>
  <c r="Q89"/>
  <c r="M4"/>
  <c r="M95"/>
  <c r="J95"/>
  <c r="J3"/>
  <c r="J4"/>
  <c r="J8"/>
  <c r="I13"/>
  <c r="R24"/>
  <c r="G8"/>
  <c r="G3"/>
  <c r="O45"/>
  <c r="E44"/>
  <c r="O44" s="1"/>
  <c r="M8"/>
  <c r="M3"/>
  <c r="T95"/>
  <c r="T3"/>
  <c r="I100"/>
  <c r="R100" s="1"/>
  <c r="N65"/>
  <c r="N154"/>
  <c r="N153" s="1"/>
  <c r="H3"/>
  <c r="I96"/>
  <c r="R160"/>
  <c r="L121"/>
  <c r="L96"/>
  <c r="E57"/>
  <c r="O57" s="1"/>
  <c r="O58"/>
  <c r="O100"/>
  <c r="K95"/>
  <c r="Q95" s="1"/>
  <c r="I57"/>
  <c r="R57" s="1"/>
  <c r="R58"/>
  <c r="F57"/>
  <c r="P57" s="1"/>
  <c r="P58"/>
  <c r="F9"/>
  <c r="F95"/>
  <c r="P95" s="1"/>
  <c r="P96"/>
  <c r="R51"/>
  <c r="I9"/>
  <c r="N142"/>
  <c r="N72"/>
  <c r="N130"/>
  <c r="N121" s="1"/>
  <c r="N86"/>
  <c r="T8"/>
  <c r="S9"/>
  <c r="S96"/>
  <c r="S95" s="1"/>
  <c r="O9" l="1"/>
  <c r="E8"/>
  <c r="E7" s="1"/>
  <c r="M7"/>
  <c r="K3"/>
  <c r="O3" s="1"/>
  <c r="Q9"/>
  <c r="O95"/>
  <c r="N9"/>
  <c r="N96"/>
  <c r="J7"/>
  <c r="N13"/>
  <c r="N4" s="1"/>
  <c r="S3"/>
  <c r="S8"/>
  <c r="S7" s="1"/>
  <c r="I8"/>
  <c r="R9"/>
  <c r="I3"/>
  <c r="F8"/>
  <c r="F3"/>
  <c r="P9"/>
  <c r="R96"/>
  <c r="I95"/>
  <c r="L95"/>
  <c r="L7" s="1"/>
  <c r="L3"/>
  <c r="K4"/>
  <c r="P4" s="1"/>
  <c r="O13"/>
  <c r="Q13"/>
  <c r="G7"/>
  <c r="I4"/>
  <c r="R4" s="1"/>
  <c r="R13"/>
  <c r="Q3"/>
  <c r="T7"/>
  <c r="K8"/>
  <c r="K7" s="1"/>
  <c r="P3" l="1"/>
  <c r="R3"/>
  <c r="N3"/>
  <c r="O7"/>
  <c r="Q7"/>
  <c r="R95"/>
  <c r="N95"/>
  <c r="F7"/>
  <c r="P7" s="1"/>
  <c r="P8"/>
  <c r="O4"/>
  <c r="Q4"/>
  <c r="I7"/>
  <c r="N8"/>
  <c r="R8"/>
  <c r="O8"/>
  <c r="Q8"/>
  <c r="N7" l="1"/>
  <c r="R7"/>
</calcChain>
</file>

<file path=xl/comments1.xml><?xml version="1.0" encoding="utf-8"?>
<comments xmlns="http://schemas.openxmlformats.org/spreadsheetml/2006/main">
  <authors>
    <author>seogu</author>
  </authors>
  <commentList>
    <comment ref="J65" authorId="0">
      <text>
        <r>
          <rPr>
            <b/>
            <sz val="12"/>
            <color indexed="81"/>
            <rFont val="돋움"/>
            <family val="3"/>
            <charset val="129"/>
          </rPr>
          <t>재산세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물납</t>
        </r>
        <r>
          <rPr>
            <b/>
            <sz val="12"/>
            <color indexed="81"/>
            <rFont val="Tahoma"/>
            <family val="2"/>
          </rPr>
          <t xml:space="preserve"> 2,414,332,000</t>
        </r>
        <r>
          <rPr>
            <b/>
            <sz val="12"/>
            <color indexed="81"/>
            <rFont val="돋움"/>
            <family val="3"/>
            <charset val="129"/>
          </rPr>
          <t>원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돋움"/>
            <family val="3"/>
            <charset val="129"/>
          </rPr>
          <t>수납일</t>
        </r>
        <r>
          <rPr>
            <b/>
            <sz val="12"/>
            <color indexed="81"/>
            <rFont val="Tahoma"/>
            <family val="2"/>
          </rPr>
          <t xml:space="preserve">2014.9.30
</t>
        </r>
        <r>
          <rPr>
            <b/>
            <sz val="12"/>
            <color indexed="81"/>
            <rFont val="돋움"/>
            <family val="3"/>
            <charset val="129"/>
          </rPr>
          <t>회계일</t>
        </r>
        <r>
          <rPr>
            <b/>
            <sz val="12"/>
            <color indexed="81"/>
            <rFont val="Tahoma"/>
            <family val="2"/>
          </rPr>
          <t>2014.10.1</t>
        </r>
      </text>
    </comment>
  </commentList>
</comments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<sst xmlns="http://schemas.openxmlformats.org/spreadsheetml/2006/main" count="224" uniqueCount="110">
  <si>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</si>
  <si>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</si>
  <si>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</si>
  <si>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</si>
  <si>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</si>
  <si>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</si>
  <si>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</si>
  <si>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</si>
  <si>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</si>
  <si>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</si>
  <si>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</si>
  <si>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</si>
  <si>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</si>
  <si>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</si>
  <si>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</si>
  <si>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</si>
  <si>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</si>
  <si>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</si>
  <si>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</si>
  <si>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</si>
  <si>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</si>
  <si>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</si>
  <si>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</si>
  <si>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</si>
  <si>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</si>
  <si>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</si>
  <si>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</si>
  <si>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</si>
  <si>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</si>
  <si>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</si>
  <si>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</si>
  <si>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</si>
  <si>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</si>
  <si>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</si>
  <si>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</si>
  <si>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</si>
  <si>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</si>
  <si>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</si>
  <si>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</si>
  <si>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</si>
  <si>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</si>
  <si>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</si>
  <si>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</si>
  <si>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</si>
  <si>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</si>
  <si>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</si>
  <si>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</si>
  <si>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</si>
  <si>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</si>
  <si>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</si>
  <si>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</si>
  <si>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</si>
  <si>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</si>
  <si>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</si>
  <si>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</si>
  <si>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</si>
  <si>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</si>
  <si>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</si>
  <si>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</si>
  <si>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</si>
  <si>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</si>
  <si>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</si>
  <si>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</si>
  <si>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</si>
  <si>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</si>
  <si>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</si>
  <si>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</si>
  <si>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</si>
  <si>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</si>
  <si>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</si>
  <si>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</si>
  <si>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</si>
  <si>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</si>
  <si>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</si>
  <si>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</si>
  <si>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</si>
  <si>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</si>
  <si>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</si>
  <si>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</si>
  <si>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</si>
  <si>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</si>
  <si>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</si>
  <si>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</si>
  <si>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</si>
  <si>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</si>
  <si>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</si>
  <si>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</si>
  <si>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</si>
  <si>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</si>
  <si>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</si>
  <si>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</si>
  <si>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</si>
  <si>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</si>
  <si>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</si>
  <si>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</si>
  <si>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</si>
  <si>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</si>
  <si>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</si>
  <si>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</si>
  <si>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</si>
  <si>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</si>
  <si>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</si>
  <si>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</si>
  <si>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</si>
  <si>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</si>
  <si>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</si>
  <si>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</si>
  <si>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</si>
  <si>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</si>
  <si>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10월분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</si>
</sst>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F8">
            <v>211453000000</v>
          </cell>
          <cell r="G8">
            <v>188248000000</v>
          </cell>
          <cell r="H8">
            <v>225101000000</v>
          </cell>
          <cell r="I8">
            <v>10778000150</v>
          </cell>
          <cell r="J8">
            <v>115444723850</v>
          </cell>
          <cell r="K8">
            <v>10657964510</v>
          </cell>
          <cell r="L8">
            <v>114834204540</v>
          </cell>
          <cell r="M8">
            <v>0</v>
          </cell>
          <cell r="N8">
            <v>0</v>
          </cell>
          <cell r="S8">
            <v>59649320</v>
          </cell>
          <cell r="T8">
            <v>502403440</v>
          </cell>
        </row>
        <row r="9">
          <cell r="I9">
            <v>2642297540</v>
          </cell>
          <cell r="J9">
            <v>25498490560</v>
          </cell>
          <cell r="K9">
            <v>2634340030</v>
          </cell>
          <cell r="L9">
            <v>25472826800</v>
          </cell>
          <cell r="M9">
            <v>0</v>
          </cell>
          <cell r="N9">
            <v>0</v>
          </cell>
          <cell r="S9">
            <v>167890</v>
          </cell>
          <cell r="T9">
            <v>41606570</v>
          </cell>
        </row>
        <row r="10">
          <cell r="I10">
            <v>11528940</v>
          </cell>
          <cell r="J10">
            <v>97154890</v>
          </cell>
          <cell r="K10">
            <v>11494250</v>
          </cell>
          <cell r="L10">
            <v>97120200</v>
          </cell>
          <cell r="M10">
            <v>0</v>
          </cell>
          <cell r="N10">
            <v>0</v>
          </cell>
          <cell r="S10">
            <v>0</v>
          </cell>
          <cell r="T10">
            <v>90040</v>
          </cell>
        </row>
        <row r="11">
          <cell r="I11">
            <v>55313100</v>
          </cell>
          <cell r="J11">
            <v>653418210</v>
          </cell>
          <cell r="K11">
            <v>62065870</v>
          </cell>
          <cell r="L11">
            <v>649958570</v>
          </cell>
          <cell r="M11">
            <v>0</v>
          </cell>
          <cell r="N11">
            <v>0</v>
          </cell>
          <cell r="S11">
            <v>0</v>
          </cell>
          <cell r="T11">
            <v>1228730</v>
          </cell>
        </row>
        <row r="12">
          <cell r="I12">
            <v>240380</v>
          </cell>
          <cell r="J12">
            <v>4388580</v>
          </cell>
          <cell r="K12">
            <v>240380</v>
          </cell>
          <cell r="L12">
            <v>4388580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51282570</v>
          </cell>
          <cell r="J14">
            <v>478499600</v>
          </cell>
          <cell r="K14">
            <v>51265250</v>
          </cell>
          <cell r="L14">
            <v>476995000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974000000</v>
          </cell>
          <cell r="H20">
            <v>1086000000</v>
          </cell>
          <cell r="I20">
            <v>112440</v>
          </cell>
          <cell r="J20">
            <v>806663290</v>
          </cell>
          <cell r="K20">
            <v>64265430</v>
          </cell>
          <cell r="L20">
            <v>609997210</v>
          </cell>
          <cell r="M20">
            <v>0</v>
          </cell>
          <cell r="N20">
            <v>0</v>
          </cell>
          <cell r="S20">
            <v>4630</v>
          </cell>
          <cell r="T20">
            <v>27390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249990</v>
          </cell>
          <cell r="J21">
            <v>740816830</v>
          </cell>
          <cell r="K21">
            <v>88394200</v>
          </cell>
          <cell r="L21">
            <v>607711260</v>
          </cell>
          <cell r="M21">
            <v>0</v>
          </cell>
          <cell r="N21">
            <v>0</v>
          </cell>
          <cell r="S21">
            <v>0</v>
          </cell>
          <cell r="T21">
            <v>203150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-3328950</v>
          </cell>
          <cell r="J22">
            <v>440019300</v>
          </cell>
          <cell r="K22">
            <v>15383050</v>
          </cell>
          <cell r="L22">
            <v>369890750</v>
          </cell>
          <cell r="M22">
            <v>0</v>
          </cell>
          <cell r="N22">
            <v>0</v>
          </cell>
          <cell r="S22">
            <v>456450</v>
          </cell>
          <cell r="T22">
            <v>1161750</v>
          </cell>
        </row>
        <row r="25">
          <cell r="F25">
            <v>54889000000</v>
          </cell>
          <cell r="G25">
            <v>52297000000</v>
          </cell>
          <cell r="H25">
            <v>57480000000</v>
          </cell>
          <cell r="I25">
            <v>187046560</v>
          </cell>
          <cell r="J25">
            <v>7267908140</v>
          </cell>
          <cell r="K25">
            <v>103257900</v>
          </cell>
          <cell r="L25">
            <v>5858925870</v>
          </cell>
          <cell r="M25">
            <v>0</v>
          </cell>
          <cell r="N25">
            <v>0</v>
          </cell>
          <cell r="S25">
            <v>7290370</v>
          </cell>
          <cell r="T25">
            <v>746648990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223852720</v>
          </cell>
          <cell r="J26">
            <v>3534147210</v>
          </cell>
          <cell r="K26">
            <v>201332700</v>
          </cell>
          <cell r="L26">
            <v>2812304630</v>
          </cell>
          <cell r="M26">
            <v>0</v>
          </cell>
          <cell r="N26">
            <v>0</v>
          </cell>
          <cell r="S26">
            <v>1917530</v>
          </cell>
          <cell r="T26">
            <v>22666800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73560200</v>
          </cell>
          <cell r="J27">
            <v>24080969280</v>
          </cell>
          <cell r="K27">
            <v>124679610</v>
          </cell>
          <cell r="L27">
            <v>23687607160</v>
          </cell>
          <cell r="M27">
            <v>0</v>
          </cell>
          <cell r="N27">
            <v>0</v>
          </cell>
          <cell r="S27">
            <v>23943910</v>
          </cell>
          <cell r="T27">
            <v>104338760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1796400850</v>
          </cell>
          <cell r="J28">
            <v>17019773770</v>
          </cell>
          <cell r="K28">
            <v>1804846530</v>
          </cell>
          <cell r="L28">
            <v>16834145250</v>
          </cell>
          <cell r="M28">
            <v>0</v>
          </cell>
          <cell r="N28">
            <v>0</v>
          </cell>
          <cell r="S28">
            <v>2664300</v>
          </cell>
          <cell r="T28">
            <v>82359920</v>
          </cell>
        </row>
        <row r="30">
          <cell r="T30">
            <v>0</v>
          </cell>
        </row>
        <row r="31">
          <cell r="F31">
            <v>27153000000</v>
          </cell>
          <cell r="G31">
            <v>18733000000</v>
          </cell>
          <cell r="H31">
            <v>29541000000</v>
          </cell>
          <cell r="I31">
            <v>45189990</v>
          </cell>
          <cell r="J31">
            <v>22573222620</v>
          </cell>
          <cell r="K31">
            <v>201504240</v>
          </cell>
          <cell r="L31">
            <v>20105337980</v>
          </cell>
          <cell r="M31">
            <v>0</v>
          </cell>
          <cell r="N31">
            <v>0</v>
          </cell>
          <cell r="S31">
            <v>28454040</v>
          </cell>
          <cell r="T31">
            <v>402660360</v>
          </cell>
        </row>
        <row r="32">
          <cell r="I32">
            <v>0</v>
          </cell>
          <cell r="J32">
            <v>9157190</v>
          </cell>
          <cell r="K32">
            <v>198400</v>
          </cell>
          <cell r="L32">
            <v>8009160</v>
          </cell>
          <cell r="M32">
            <v>0</v>
          </cell>
          <cell r="N32">
            <v>0</v>
          </cell>
          <cell r="S32">
            <v>0</v>
          </cell>
          <cell r="T32">
            <v>62560</v>
          </cell>
        </row>
        <row r="33">
          <cell r="I33">
            <v>0</v>
          </cell>
          <cell r="J33">
            <v>52578980</v>
          </cell>
          <cell r="K33">
            <v>621280</v>
          </cell>
          <cell r="L33">
            <v>43813260</v>
          </cell>
          <cell r="M33">
            <v>0</v>
          </cell>
          <cell r="N33">
            <v>0</v>
          </cell>
          <cell r="S33">
            <v>0</v>
          </cell>
          <cell r="T33">
            <v>210390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</row>
        <row r="35">
          <cell r="I35">
            <v>-755240</v>
          </cell>
          <cell r="J35">
            <v>-1562890</v>
          </cell>
          <cell r="K35">
            <v>-755240</v>
          </cell>
          <cell r="L35">
            <v>-1562890</v>
          </cell>
          <cell r="M35">
            <v>0</v>
          </cell>
          <cell r="N35">
            <v>0</v>
          </cell>
          <cell r="S35">
            <v>755240</v>
          </cell>
          <cell r="T35">
            <v>1562890</v>
          </cell>
        </row>
        <row r="38">
          <cell r="F38">
            <v>6978000000</v>
          </cell>
          <cell r="G38">
            <v>5814000000</v>
          </cell>
          <cell r="H38">
            <v>6978000000</v>
          </cell>
          <cell r="I38">
            <v>400063470</v>
          </cell>
          <cell r="J38">
            <v>4416684890</v>
          </cell>
          <cell r="K38">
            <v>399878350</v>
          </cell>
          <cell r="L38">
            <v>4415528230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7857000000</v>
          </cell>
          <cell r="H39">
            <v>8081000000</v>
          </cell>
          <cell r="I39">
            <v>11382980</v>
          </cell>
          <cell r="J39">
            <v>10812239310</v>
          </cell>
          <cell r="K39">
            <v>157138730</v>
          </cell>
          <cell r="L39">
            <v>10030087580</v>
          </cell>
          <cell r="M39">
            <v>0</v>
          </cell>
          <cell r="N39">
            <v>0</v>
          </cell>
          <cell r="S39">
            <v>1074010</v>
          </cell>
          <cell r="T39">
            <v>83427540</v>
          </cell>
        </row>
        <row r="41">
          <cell r="F41">
            <v>39375000000</v>
          </cell>
          <cell r="G41">
            <v>30055000000</v>
          </cell>
          <cell r="H41">
            <v>37772000000</v>
          </cell>
          <cell r="I41">
            <v>1280235600</v>
          </cell>
          <cell r="J41">
            <v>34205370010</v>
          </cell>
          <cell r="K41">
            <v>1586973290</v>
          </cell>
          <cell r="L41">
            <v>31449972890</v>
          </cell>
          <cell r="M41">
            <v>0</v>
          </cell>
          <cell r="N41">
            <v>0</v>
          </cell>
          <cell r="S41">
            <v>22715240</v>
          </cell>
          <cell r="T41">
            <v>187266820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-219250</v>
          </cell>
          <cell r="J42">
            <v>-444750</v>
          </cell>
          <cell r="K42">
            <v>-219250</v>
          </cell>
          <cell r="L42">
            <v>-444750</v>
          </cell>
          <cell r="M42">
            <v>0</v>
          </cell>
          <cell r="N42">
            <v>0</v>
          </cell>
          <cell r="S42">
            <v>219250</v>
          </cell>
          <cell r="T42">
            <v>444750</v>
          </cell>
        </row>
        <row r="45">
          <cell r="F45">
            <v>1439000000</v>
          </cell>
          <cell r="G45">
            <v>1439000000</v>
          </cell>
          <cell r="H45">
            <v>1439000000</v>
          </cell>
          <cell r="I45">
            <v>38281210</v>
          </cell>
          <cell r="J45">
            <v>1352529510</v>
          </cell>
          <cell r="K45">
            <v>41741350</v>
          </cell>
          <cell r="L45">
            <v>1238250240</v>
          </cell>
          <cell r="M45">
            <v>0</v>
          </cell>
          <cell r="N45">
            <v>0</v>
          </cell>
          <cell r="S45">
            <v>67530</v>
          </cell>
          <cell r="T45">
            <v>141635730</v>
          </cell>
        </row>
        <row r="46">
          <cell r="F46">
            <v>11876000000</v>
          </cell>
          <cell r="G46">
            <v>9856834000</v>
          </cell>
          <cell r="H46">
            <v>11876000000</v>
          </cell>
          <cell r="I46">
            <v>1497322910</v>
          </cell>
          <cell r="J46">
            <v>13813980830</v>
          </cell>
          <cell r="K46">
            <v>1497325960</v>
          </cell>
          <cell r="L46">
            <v>13813980830</v>
          </cell>
          <cell r="M46">
            <v>0</v>
          </cell>
          <cell r="N46">
            <v>0</v>
          </cell>
          <cell r="S46">
            <v>9609880</v>
          </cell>
          <cell r="T46">
            <v>63203000</v>
          </cell>
        </row>
        <row r="48">
          <cell r="F48">
            <v>1477000000</v>
          </cell>
          <cell r="G48">
            <v>1477000000</v>
          </cell>
          <cell r="H48">
            <v>1477000000</v>
          </cell>
          <cell r="I48">
            <v>33388690</v>
          </cell>
          <cell r="J48">
            <v>1652088190</v>
          </cell>
          <cell r="K48">
            <v>25271070</v>
          </cell>
          <cell r="L48">
            <v>1604134330</v>
          </cell>
          <cell r="M48">
            <v>0</v>
          </cell>
          <cell r="N48">
            <v>0</v>
          </cell>
          <cell r="S48">
            <v>0</v>
          </cell>
          <cell r="T48">
            <v>1090570</v>
          </cell>
        </row>
        <row r="49">
          <cell r="F49">
            <v>5840000000</v>
          </cell>
          <cell r="G49">
            <v>4866668000</v>
          </cell>
          <cell r="H49">
            <v>5840000000</v>
          </cell>
          <cell r="I49">
            <v>607599020</v>
          </cell>
          <cell r="J49">
            <v>5506269390</v>
          </cell>
          <cell r="K49">
            <v>609817140</v>
          </cell>
          <cell r="L49">
            <v>5506269390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107854000000</v>
          </cell>
          <cell r="H51">
            <v>107854000000</v>
          </cell>
          <cell r="I51">
            <v>5523820</v>
          </cell>
          <cell r="J51">
            <v>13887989910</v>
          </cell>
          <cell r="K51">
            <v>89925140</v>
          </cell>
          <cell r="L51">
            <v>13079256900</v>
          </cell>
          <cell r="M51">
            <v>0</v>
          </cell>
          <cell r="N51">
            <v>0</v>
          </cell>
          <cell r="S51">
            <v>1507210</v>
          </cell>
          <cell r="T51">
            <v>16390470</v>
          </cell>
        </row>
        <row r="52">
          <cell r="I52">
            <v>0</v>
          </cell>
          <cell r="J52">
            <v>443340</v>
          </cell>
          <cell r="K52">
            <v>3110</v>
          </cell>
          <cell r="L52">
            <v>412020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55116930</v>
          </cell>
          <cell r="J54">
            <v>73050668160</v>
          </cell>
          <cell r="K54">
            <v>3462500230</v>
          </cell>
          <cell r="L54">
            <v>62149158660</v>
          </cell>
          <cell r="M54">
            <v>0</v>
          </cell>
          <cell r="N54">
            <v>0</v>
          </cell>
          <cell r="S54">
            <v>29114670</v>
          </cell>
          <cell r="T54">
            <v>33833820</v>
          </cell>
        </row>
        <row r="55">
          <cell r="I55">
            <v>72282200</v>
          </cell>
          <cell r="J55">
            <v>31069780570</v>
          </cell>
          <cell r="K55">
            <v>1007013900</v>
          </cell>
          <cell r="L55">
            <v>27864834230</v>
          </cell>
          <cell r="M55">
            <v>0</v>
          </cell>
          <cell r="N55">
            <v>0</v>
          </cell>
          <cell r="S55">
            <v>14930100</v>
          </cell>
          <cell r="T55">
            <v>18939600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17402480</v>
          </cell>
          <cell r="J60">
            <v>546193680</v>
          </cell>
          <cell r="K60">
            <v>4064040</v>
          </cell>
          <cell r="L60">
            <v>520522920</v>
          </cell>
          <cell r="M60">
            <v>0</v>
          </cell>
          <cell r="N60">
            <v>0</v>
          </cell>
          <cell r="S60">
            <v>0</v>
          </cell>
          <cell r="T60">
            <v>97931100</v>
          </cell>
        </row>
        <row r="61">
          <cell r="I61">
            <v>11680</v>
          </cell>
          <cell r="J61">
            <v>4797680</v>
          </cell>
          <cell r="K61">
            <v>0</v>
          </cell>
          <cell r="L61">
            <v>3617380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I63">
            <v>214500</v>
          </cell>
          <cell r="J63">
            <v>12029620</v>
          </cell>
          <cell r="K63">
            <v>731430</v>
          </cell>
          <cell r="L63">
            <v>8741040</v>
          </cell>
          <cell r="M63">
            <v>0</v>
          </cell>
          <cell r="N63">
            <v>0</v>
          </cell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3431490</v>
          </cell>
          <cell r="K66">
            <v>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9">
          <cell r="I69">
            <v>23558350</v>
          </cell>
          <cell r="J69">
            <v>1509845570</v>
          </cell>
          <cell r="K69">
            <v>10845920</v>
          </cell>
          <cell r="L69">
            <v>1484551210</v>
          </cell>
          <cell r="M69">
            <v>0</v>
          </cell>
          <cell r="N69">
            <v>0</v>
          </cell>
          <cell r="S69">
            <v>614920</v>
          </cell>
          <cell r="T69">
            <v>44130870</v>
          </cell>
        </row>
        <row r="70">
          <cell r="I70">
            <v>31350</v>
          </cell>
          <cell r="J70">
            <v>5220270</v>
          </cell>
          <cell r="K70">
            <v>0</v>
          </cell>
          <cell r="L70">
            <v>2276680</v>
          </cell>
          <cell r="M70">
            <v>0</v>
          </cell>
          <cell r="N70">
            <v>0</v>
          </cell>
          <cell r="S70">
            <v>0</v>
          </cell>
          <cell r="T70">
            <v>683860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91640</v>
          </cell>
          <cell r="K72">
            <v>0</v>
          </cell>
          <cell r="L72">
            <v>91640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641540</v>
          </cell>
          <cell r="K76">
            <v>0</v>
          </cell>
          <cell r="L76">
            <v>641540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0</v>
          </cell>
          <cell r="J85">
            <v>17695570</v>
          </cell>
          <cell r="K85">
            <v>0</v>
          </cell>
          <cell r="L85">
            <v>17683420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0</v>
          </cell>
          <cell r="J86">
            <v>14808250</v>
          </cell>
          <cell r="K86">
            <v>0</v>
          </cell>
          <cell r="L86">
            <v>14808250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89">
          <cell r="I89">
            <v>0</v>
          </cell>
          <cell r="J89">
            <v>18540</v>
          </cell>
          <cell r="K89">
            <v>0</v>
          </cell>
          <cell r="L89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0</v>
          </cell>
          <cell r="J96">
            <v>14804610</v>
          </cell>
          <cell r="K96">
            <v>0</v>
          </cell>
          <cell r="L96">
            <v>14804610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51260</v>
          </cell>
          <cell r="J99">
            <v>25045660</v>
          </cell>
          <cell r="K99">
            <v>0</v>
          </cell>
          <cell r="L99">
            <v>20101080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227030</v>
          </cell>
          <cell r="K100">
            <v>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08">
          <cell r="H108">
            <v>1530000000</v>
          </cell>
        </row>
        <row r="110">
          <cell r="I110">
            <v>-41057130</v>
          </cell>
          <cell r="J110">
            <v>-8545164920</v>
          </cell>
          <cell r="K110">
            <v>-41057130</v>
          </cell>
          <cell r="L110">
            <v>-8596802020</v>
          </cell>
          <cell r="M110">
            <v>0</v>
          </cell>
          <cell r="N110">
            <v>0</v>
          </cell>
          <cell r="S110">
            <v>41057130</v>
          </cell>
          <cell r="T110">
            <v>8734443640</v>
          </cell>
        </row>
        <row r="111">
          <cell r="I111">
            <v>-257310</v>
          </cell>
          <cell r="J111">
            <v>-3045160</v>
          </cell>
          <cell r="K111">
            <v>-257310</v>
          </cell>
          <cell r="L111">
            <v>-3045160</v>
          </cell>
          <cell r="M111">
            <v>0</v>
          </cell>
          <cell r="N111">
            <v>0</v>
          </cell>
          <cell r="S111">
            <v>257310</v>
          </cell>
          <cell r="T111">
            <v>5249250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18610</v>
          </cell>
          <cell r="J122">
            <v>6079560</v>
          </cell>
          <cell r="K122">
            <v>18610</v>
          </cell>
          <cell r="L122">
            <v>6051160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-1510</v>
          </cell>
          <cell r="J124">
            <v>136260</v>
          </cell>
          <cell r="K124">
            <v>-53010</v>
          </cell>
          <cell r="L124">
            <v>136260</v>
          </cell>
          <cell r="M124">
            <v>0</v>
          </cell>
          <cell r="N124">
            <v>0</v>
          </cell>
          <cell r="S124">
            <v>53010</v>
          </cell>
          <cell r="T124">
            <v>2413060</v>
          </cell>
        </row>
        <row r="127">
          <cell r="I127">
            <v>-6658440</v>
          </cell>
          <cell r="J127">
            <v>111231530</v>
          </cell>
          <cell r="K127">
            <v>-6658440</v>
          </cell>
          <cell r="L127">
            <v>19608040</v>
          </cell>
          <cell r="M127">
            <v>0</v>
          </cell>
          <cell r="N127">
            <v>0</v>
          </cell>
          <cell r="S127">
            <v>6658440</v>
          </cell>
          <cell r="T127">
            <v>13229790</v>
          </cell>
        </row>
        <row r="128">
          <cell r="I128">
            <v>-1140910</v>
          </cell>
          <cell r="J128">
            <v>-1959082730</v>
          </cell>
          <cell r="K128">
            <v>-1131470</v>
          </cell>
          <cell r="L128">
            <v>-2051648850</v>
          </cell>
          <cell r="M128">
            <v>0</v>
          </cell>
          <cell r="N128">
            <v>0</v>
          </cell>
          <cell r="S128">
            <v>1140910</v>
          </cell>
          <cell r="T128">
            <v>2065918420</v>
          </cell>
        </row>
        <row r="129">
          <cell r="I129">
            <v>-42580200</v>
          </cell>
          <cell r="J129">
            <v>-745088810</v>
          </cell>
          <cell r="K129">
            <v>-42916650</v>
          </cell>
          <cell r="L129">
            <v>-796830320</v>
          </cell>
          <cell r="M129">
            <v>0</v>
          </cell>
          <cell r="N129">
            <v>0</v>
          </cell>
          <cell r="S129">
            <v>42916650</v>
          </cell>
          <cell r="T129">
            <v>804068990</v>
          </cell>
        </row>
        <row r="130">
          <cell r="I130">
            <v>-2199720</v>
          </cell>
          <cell r="J130">
            <v>-278205290</v>
          </cell>
          <cell r="K130">
            <v>-2199720</v>
          </cell>
          <cell r="L130">
            <v>-278024690</v>
          </cell>
          <cell r="M130">
            <v>0</v>
          </cell>
          <cell r="N130">
            <v>0</v>
          </cell>
          <cell r="S130">
            <v>2199720</v>
          </cell>
          <cell r="T130">
            <v>281974820</v>
          </cell>
        </row>
        <row r="133">
          <cell r="I133">
            <v>210740</v>
          </cell>
          <cell r="J133">
            <v>536280280</v>
          </cell>
          <cell r="K133">
            <v>402800</v>
          </cell>
          <cell r="L133">
            <v>527547100</v>
          </cell>
          <cell r="M133">
            <v>0</v>
          </cell>
          <cell r="N133">
            <v>0</v>
          </cell>
          <cell r="S133">
            <v>33310</v>
          </cell>
          <cell r="T133">
            <v>3779670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-55380</v>
          </cell>
          <cell r="J137">
            <v>-5013930</v>
          </cell>
          <cell r="K137">
            <v>-55380</v>
          </cell>
          <cell r="L137">
            <v>-5013930</v>
          </cell>
          <cell r="M137">
            <v>0</v>
          </cell>
          <cell r="N137">
            <v>0</v>
          </cell>
          <cell r="S137">
            <v>55380</v>
          </cell>
          <cell r="T137">
            <v>5013930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2689340</v>
          </cell>
          <cell r="J141">
            <v>810040540</v>
          </cell>
          <cell r="K141">
            <v>10164680</v>
          </cell>
          <cell r="L141">
            <v>241969570</v>
          </cell>
          <cell r="M141">
            <v>0</v>
          </cell>
          <cell r="N141">
            <v>18850</v>
          </cell>
          <cell r="S141">
            <v>421670</v>
          </cell>
          <cell r="T141">
            <v>15630370</v>
          </cell>
        </row>
        <row r="143">
          <cell r="I143">
            <v>-12532830</v>
          </cell>
          <cell r="J143">
            <v>-306928540</v>
          </cell>
          <cell r="K143">
            <v>-1148280</v>
          </cell>
          <cell r="L143">
            <v>-1160232110</v>
          </cell>
          <cell r="M143">
            <v>1879580</v>
          </cell>
          <cell r="N143">
            <v>2090620</v>
          </cell>
          <cell r="S143">
            <v>16278550</v>
          </cell>
          <cell r="T143">
            <v>1575058700</v>
          </cell>
        </row>
        <row r="144">
          <cell r="I144">
            <v>-16600</v>
          </cell>
          <cell r="J144">
            <v>-1506190</v>
          </cell>
          <cell r="K144">
            <v>-16600</v>
          </cell>
          <cell r="L144">
            <v>-1506190</v>
          </cell>
          <cell r="M144">
            <v>0</v>
          </cell>
          <cell r="N144">
            <v>0</v>
          </cell>
          <cell r="S144">
            <v>16600</v>
          </cell>
          <cell r="T144">
            <v>1506190</v>
          </cell>
        </row>
        <row r="147">
          <cell r="I147">
            <v>-24390</v>
          </cell>
          <cell r="J147">
            <v>97289740</v>
          </cell>
          <cell r="K147">
            <v>814910</v>
          </cell>
          <cell r="L147">
            <v>10171000</v>
          </cell>
          <cell r="M147">
            <v>0</v>
          </cell>
          <cell r="N147">
            <v>160680</v>
          </cell>
          <cell r="S147">
            <v>60300</v>
          </cell>
          <cell r="T147">
            <v>1428520</v>
          </cell>
        </row>
        <row r="148">
          <cell r="I148">
            <v>2501030</v>
          </cell>
          <cell r="J148">
            <v>264075720</v>
          </cell>
          <cell r="K148">
            <v>0</v>
          </cell>
          <cell r="L148">
            <v>-5329340</v>
          </cell>
          <cell r="M148">
            <v>0</v>
          </cell>
          <cell r="N148">
            <v>0</v>
          </cell>
          <cell r="S148">
            <v>0</v>
          </cell>
          <cell r="T148">
            <v>5334790</v>
          </cell>
        </row>
        <row r="150">
          <cell r="I150">
            <v>407490</v>
          </cell>
          <cell r="J150">
            <v>94728670</v>
          </cell>
          <cell r="K150">
            <v>402080</v>
          </cell>
          <cell r="L150">
            <v>25561210</v>
          </cell>
          <cell r="M150">
            <v>0</v>
          </cell>
          <cell r="N150">
            <v>0</v>
          </cell>
          <cell r="S150">
            <v>0</v>
          </cell>
          <cell r="T150">
            <v>59650</v>
          </cell>
        </row>
        <row r="153">
          <cell r="F153">
            <v>1530000000</v>
          </cell>
          <cell r="G153">
            <v>1147500000</v>
          </cell>
          <cell r="I153">
            <v>6866210</v>
          </cell>
          <cell r="J153">
            <v>1200405200</v>
          </cell>
          <cell r="K153">
            <v>6451490</v>
          </cell>
          <cell r="L153">
            <v>247618350</v>
          </cell>
          <cell r="M153">
            <v>0</v>
          </cell>
          <cell r="N153">
            <v>0</v>
          </cell>
          <cell r="S153">
            <v>1019230</v>
          </cell>
          <cell r="T153">
            <v>26466080</v>
          </cell>
        </row>
        <row r="154">
          <cell r="I154">
            <v>0</v>
          </cell>
          <cell r="J154">
            <v>52170</v>
          </cell>
          <cell r="K154">
            <v>0</v>
          </cell>
          <cell r="L154">
            <v>31280</v>
          </cell>
          <cell r="M154">
            <v>0</v>
          </cell>
          <cell r="N154">
            <v>0</v>
          </cell>
          <cell r="S154">
            <v>0</v>
          </cell>
          <cell r="T154">
            <v>3430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20893500</v>
          </cell>
          <cell r="J156">
            <v>3644771080</v>
          </cell>
          <cell r="K156">
            <v>46313110</v>
          </cell>
          <cell r="L156">
            <v>752906270</v>
          </cell>
          <cell r="M156">
            <v>0</v>
          </cell>
          <cell r="N156">
            <v>0</v>
          </cell>
          <cell r="S156">
            <v>1757920</v>
          </cell>
          <cell r="T156">
            <v>80085630</v>
          </cell>
        </row>
        <row r="157">
          <cell r="I157">
            <v>-58280100</v>
          </cell>
          <cell r="J157">
            <v>2362857600</v>
          </cell>
          <cell r="K157">
            <v>3378350</v>
          </cell>
          <cell r="L157">
            <v>692859210</v>
          </cell>
          <cell r="M157">
            <v>0</v>
          </cell>
          <cell r="N157">
            <v>135120</v>
          </cell>
          <cell r="S157">
            <v>59037030</v>
          </cell>
          <cell r="T157">
            <v>63129730</v>
          </cell>
        </row>
        <row r="163">
          <cell r="I163">
            <v>0</v>
          </cell>
          <cell r="J163">
            <v>-92293310</v>
          </cell>
          <cell r="K163">
            <v>0</v>
          </cell>
          <cell r="L163">
            <v>-283625380</v>
          </cell>
          <cell r="M163">
            <v>0</v>
          </cell>
          <cell r="N163">
            <v>0</v>
          </cell>
          <cell r="S163">
            <v>0</v>
          </cell>
          <cell r="T163">
            <v>285577420</v>
          </cell>
        </row>
        <row r="164">
          <cell r="I164">
            <v>0</v>
          </cell>
          <cell r="J164">
            <v>1592840</v>
          </cell>
          <cell r="K164">
            <v>0</v>
          </cell>
          <cell r="L164">
            <v>930890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0</v>
          </cell>
          <cell r="J172">
            <v>-6611660</v>
          </cell>
          <cell r="K172">
            <v>0</v>
          </cell>
          <cell r="L172">
            <v>-7919530</v>
          </cell>
          <cell r="M172">
            <v>0</v>
          </cell>
          <cell r="N172">
            <v>0</v>
          </cell>
          <cell r="S172">
            <v>0</v>
          </cell>
          <cell r="T172">
            <v>7919530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0</v>
          </cell>
          <cell r="J181">
            <v>831920</v>
          </cell>
          <cell r="K181">
            <v>0</v>
          </cell>
          <cell r="L181">
            <v>1076110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100000</v>
          </cell>
          <cell r="J182">
            <v>-1669640</v>
          </cell>
          <cell r="K182">
            <v>100000</v>
          </cell>
          <cell r="L182">
            <v>350670</v>
          </cell>
          <cell r="M182">
            <v>0</v>
          </cell>
          <cell r="N182">
            <v>0</v>
          </cell>
          <cell r="S182">
            <v>0</v>
          </cell>
          <cell r="T182">
            <v>50830</v>
          </cell>
        </row>
        <row r="183">
          <cell r="I183">
            <v>0</v>
          </cell>
          <cell r="J183">
            <v>-78346600</v>
          </cell>
          <cell r="K183">
            <v>0</v>
          </cell>
          <cell r="L183">
            <v>-78346600</v>
          </cell>
          <cell r="M183">
            <v>0</v>
          </cell>
          <cell r="N183">
            <v>0</v>
          </cell>
          <cell r="S183">
            <v>0</v>
          </cell>
          <cell r="T183">
            <v>78346600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996540</v>
          </cell>
          <cell r="J188">
            <v>424424380</v>
          </cell>
          <cell r="K188">
            <v>2482500</v>
          </cell>
          <cell r="L188">
            <v>38463970</v>
          </cell>
          <cell r="M188">
            <v>7574270</v>
          </cell>
          <cell r="N188">
            <v>8338470</v>
          </cell>
          <cell r="S188">
            <v>16510</v>
          </cell>
          <cell r="T188">
            <v>14924030</v>
          </cell>
        </row>
        <row r="189">
          <cell r="I189">
            <v>404750</v>
          </cell>
          <cell r="J189">
            <v>209710176</v>
          </cell>
          <cell r="K189">
            <v>1301390</v>
          </cell>
          <cell r="L189">
            <v>21804396</v>
          </cell>
          <cell r="M189">
            <v>3354960</v>
          </cell>
          <cell r="N189">
            <v>3482820</v>
          </cell>
          <cell r="S189">
            <v>6520</v>
          </cell>
          <cell r="T189">
            <v>1193580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205520</v>
          </cell>
          <cell r="J194">
            <v>36016770</v>
          </cell>
          <cell r="K194">
            <v>452480</v>
          </cell>
          <cell r="L194">
            <v>2466760</v>
          </cell>
          <cell r="M194">
            <v>129780</v>
          </cell>
          <cell r="N194">
            <v>6406140</v>
          </cell>
          <cell r="S194">
            <v>30640</v>
          </cell>
          <cell r="T194">
            <v>215450</v>
          </cell>
        </row>
        <row r="195">
          <cell r="I195">
            <v>0</v>
          </cell>
          <cell r="J195">
            <v>11117360</v>
          </cell>
          <cell r="K195">
            <v>0</v>
          </cell>
          <cell r="L195">
            <v>1621110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605650</v>
          </cell>
          <cell r="J199">
            <v>234170130</v>
          </cell>
          <cell r="K199">
            <v>2313580</v>
          </cell>
          <cell r="L199">
            <v>12944800</v>
          </cell>
          <cell r="M199">
            <v>4510870</v>
          </cell>
          <cell r="N199">
            <v>4605540</v>
          </cell>
          <cell r="S199">
            <v>0</v>
          </cell>
          <cell r="T199">
            <v>23858480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1945360</v>
          </cell>
          <cell r="J202">
            <v>558571900</v>
          </cell>
          <cell r="K202">
            <v>443710</v>
          </cell>
          <cell r="L202">
            <v>58874710</v>
          </cell>
          <cell r="M202">
            <v>4550</v>
          </cell>
          <cell r="N202">
            <v>267490</v>
          </cell>
          <cell r="S202">
            <v>0</v>
          </cell>
          <cell r="T202">
            <v>15701600</v>
          </cell>
        </row>
        <row r="203">
          <cell r="I203">
            <v>-2150</v>
          </cell>
          <cell r="J203">
            <v>116649420</v>
          </cell>
          <cell r="K203">
            <v>1017710</v>
          </cell>
          <cell r="L203">
            <v>14464470</v>
          </cell>
          <cell r="M203">
            <v>5929120</v>
          </cell>
          <cell r="N203">
            <v>6557550</v>
          </cell>
          <cell r="S203">
            <v>16510</v>
          </cell>
          <cell r="T203">
            <v>335270</v>
          </cell>
        </row>
        <row r="206">
          <cell r="I206">
            <v>31780</v>
          </cell>
          <cell r="J206">
            <v>14179520</v>
          </cell>
          <cell r="K206">
            <v>0</v>
          </cell>
          <cell r="L206">
            <v>609910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17310</v>
          </cell>
          <cell r="J208">
            <v>7102860</v>
          </cell>
          <cell r="K208">
            <v>17310</v>
          </cell>
          <cell r="L208">
            <v>444300</v>
          </cell>
          <cell r="M208">
            <v>0</v>
          </cell>
          <cell r="N208">
            <v>20240</v>
          </cell>
          <cell r="S208">
            <v>0</v>
          </cell>
          <cell r="T20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E61" activePane="bottomRight" state="frozen"/>
      <selection pane="topRight" activeCell="E1" sqref="E1"/>
      <selection pane="bottomLeft" activeCell="A8" sqref="A8"/>
      <selection pane="bottomRight" activeCell="H83" sqref="H83"/>
    </sheetView>
  </sheetViews>
  <sheetFormatPr defaultRowHeight="20.25" customHeight="1"/>
  <cols>
    <col min="1" max="1" width="6.77734375" customWidth="1"/>
    <col min="2" max="2" width="9.33203125" customWidth="1"/>
    <col min="3" max="3" width="3.77734375" customWidth="1"/>
    <col min="4" max="4" width="15.21875" customWidth="1"/>
    <col min="5" max="5" width="20.21875" customWidth="1"/>
    <col min="6" max="6" width="18.6640625" customWidth="1"/>
    <col min="7" max="7" width="19.664062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3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55" t="s">
        <v>109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366039000000</v>
      </c>
      <c r="G3" s="3">
        <f t="shared" si="0"/>
        <v>303978000000</v>
      </c>
      <c r="H3" s="3">
        <f t="shared" si="0"/>
        <v>17491592350</v>
      </c>
      <c r="I3" s="3">
        <f t="shared" si="0"/>
        <v>260338133766</v>
      </c>
      <c r="J3" s="3">
        <f t="shared" si="0"/>
        <v>18099486890</v>
      </c>
      <c r="K3" s="3">
        <f t="shared" si="0"/>
        <v>248028918296</v>
      </c>
      <c r="L3" s="3">
        <f t="shared" si="0"/>
        <v>12808810</v>
      </c>
      <c r="M3" s="3">
        <f t="shared" si="0"/>
        <v>13930760</v>
      </c>
      <c r="N3" s="3">
        <f t="shared" si="0"/>
        <v>12295284710</v>
      </c>
      <c r="O3" s="4">
        <f>IF(E3=0,0,+K3/E3)*100</f>
        <v>71.065403577496667</v>
      </c>
      <c r="P3" s="4">
        <f>IF(F3=0,0,+K3/F3)*100</f>
        <v>67.760243661467769</v>
      </c>
      <c r="Q3" s="4">
        <f>IF(G3=0,0,+K3/G3)*100</f>
        <v>81.59436482113837</v>
      </c>
      <c r="R3" s="4">
        <f>IF(I3=0,0,+K3/I3)*100</f>
        <v>95.27183540423475</v>
      </c>
      <c r="S3" s="3">
        <f>SUM(S9,S96)</f>
        <v>261038810</v>
      </c>
      <c r="T3" s="3">
        <f>SUM(T9,T96)</f>
        <v>16218224970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130016000000</v>
      </c>
      <c r="G4" s="6">
        <f t="shared" si="1"/>
        <v>126641002000</v>
      </c>
      <c r="H4" s="6">
        <f t="shared" si="1"/>
        <v>2284733250</v>
      </c>
      <c r="I4" s="6">
        <f t="shared" si="1"/>
        <v>149686474300</v>
      </c>
      <c r="J4" s="6">
        <f t="shared" si="1"/>
        <v>6795202630</v>
      </c>
      <c r="K4" s="6">
        <f t="shared" si="1"/>
        <v>127777281200</v>
      </c>
      <c r="L4" s="6">
        <f t="shared" si="1"/>
        <v>10574320</v>
      </c>
      <c r="M4" s="6">
        <f t="shared" si="1"/>
        <v>18152760</v>
      </c>
      <c r="N4" s="6">
        <f t="shared" si="1"/>
        <v>21891040340</v>
      </c>
      <c r="O4" s="7">
        <f>IF(E4=0,0,+K4/E4)*100</f>
        <v>98.278120539010587</v>
      </c>
      <c r="P4" s="7">
        <f>IF(F4=0,0,+K4/F4)*100</f>
        <v>98.278120539010587</v>
      </c>
      <c r="Q4" s="7">
        <f>IF(G4=0,0,+K4/G4)*100</f>
        <v>100.89724432218247</v>
      </c>
      <c r="R4" s="7">
        <f>IF(I4=0,0,+K4/I4)*100</f>
        <v>85.363278009949099</v>
      </c>
      <c r="S4" s="6">
        <f>SUM(S12:S13,S99:S100)</f>
        <v>117151020</v>
      </c>
      <c r="T4" s="6">
        <f>SUM(T12:T13,T99:T100)</f>
        <v>493138060</v>
      </c>
    </row>
    <row r="5" spans="1:20" ht="17.25" customHeight="1">
      <c r="A5" s="56" t="s">
        <v>4</v>
      </c>
      <c r="B5" s="57"/>
      <c r="C5" s="57"/>
      <c r="D5" s="58"/>
      <c r="E5" s="62" t="s">
        <v>5</v>
      </c>
      <c r="F5" s="63"/>
      <c r="G5" s="64"/>
      <c r="H5" s="62" t="s">
        <v>6</v>
      </c>
      <c r="I5" s="64"/>
      <c r="J5" s="62" t="s">
        <v>7</v>
      </c>
      <c r="K5" s="64"/>
      <c r="L5" s="62" t="s">
        <v>8</v>
      </c>
      <c r="M5" s="64"/>
      <c r="N5" s="8" t="s">
        <v>9</v>
      </c>
      <c r="O5" s="62" t="s">
        <v>10</v>
      </c>
      <c r="P5" s="63"/>
      <c r="Q5" s="63"/>
      <c r="R5" s="64"/>
      <c r="S5" s="62" t="s">
        <v>11</v>
      </c>
      <c r="T5" s="65"/>
    </row>
    <row r="6" spans="1:20" ht="18.75" customHeight="1" thickBot="1">
      <c r="A6" s="59"/>
      <c r="B6" s="60"/>
      <c r="C6" s="60"/>
      <c r="D6" s="61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70" t="s">
        <v>21</v>
      </c>
      <c r="B7" s="71"/>
      <c r="C7" s="72"/>
      <c r="D7" s="73"/>
      <c r="E7" s="12">
        <f t="shared" ref="E7:M7" si="2">SUM(E8,E95)</f>
        <v>479031000000</v>
      </c>
      <c r="F7" s="12">
        <f t="shared" si="2"/>
        <v>496055000000</v>
      </c>
      <c r="G7" s="12">
        <f t="shared" si="2"/>
        <v>430619002000</v>
      </c>
      <c r="H7" s="12">
        <f t="shared" si="2"/>
        <v>19776325600</v>
      </c>
      <c r="I7" s="12">
        <f t="shared" si="2"/>
        <v>410024608066</v>
      </c>
      <c r="J7" s="12">
        <f t="shared" si="2"/>
        <v>24894689520</v>
      </c>
      <c r="K7" s="12">
        <f t="shared" si="2"/>
        <v>375806199496</v>
      </c>
      <c r="L7" s="12">
        <f t="shared" si="2"/>
        <v>23383130</v>
      </c>
      <c r="M7" s="12">
        <f t="shared" si="2"/>
        <v>32083520</v>
      </c>
      <c r="N7" s="13">
        <f>I7-K7-M7</f>
        <v>34186325050</v>
      </c>
      <c r="O7" s="14">
        <f t="shared" ref="O7:O50" si="3">IF(E7=0,0,+K7/E7)*100</f>
        <v>78.451331854514635</v>
      </c>
      <c r="P7" s="14">
        <f t="shared" ref="P7:P50" si="4">IF(F7=0,0,+K7/F7)*100</f>
        <v>75.758978237493821</v>
      </c>
      <c r="Q7" s="14">
        <f t="shared" ref="Q7:Q50" si="5">IF(G7=0,0,+K7/G7)*100</f>
        <v>87.271160294965341</v>
      </c>
      <c r="R7" s="14">
        <f t="shared" ref="R7:R50" si="6">IF(I7=0,0,+K7/I7)*100</f>
        <v>91.654547581570526</v>
      </c>
      <c r="S7" s="13">
        <f>SUM(S8,S95)</f>
        <v>378189830</v>
      </c>
      <c r="T7" s="15">
        <f>SUM(T8,T95)</f>
        <v>16711363030</v>
      </c>
    </row>
    <row r="8" spans="1:20" ht="18.75" customHeight="1">
      <c r="A8" s="74" t="s">
        <v>22</v>
      </c>
      <c r="B8" s="77" t="s">
        <v>23</v>
      </c>
      <c r="C8" s="80" t="s">
        <v>24</v>
      </c>
      <c r="D8" s="81"/>
      <c r="E8" s="16">
        <f t="shared" ref="E8:M8" si="7">SUM(E9:E13)</f>
        <v>477501000000</v>
      </c>
      <c r="F8" s="16">
        <f t="shared" si="7"/>
        <v>494525000000</v>
      </c>
      <c r="G8" s="16">
        <f t="shared" si="7"/>
        <v>429471502000</v>
      </c>
      <c r="H8" s="16">
        <f t="shared" si="7"/>
        <v>19903238440</v>
      </c>
      <c r="I8" s="16">
        <f t="shared" si="7"/>
        <v>411293460340</v>
      </c>
      <c r="J8" s="16">
        <f t="shared" si="7"/>
        <v>24914108800</v>
      </c>
      <c r="K8" s="16">
        <f t="shared" si="7"/>
        <v>386385220010</v>
      </c>
      <c r="L8" s="16">
        <f t="shared" si="7"/>
        <v>0</v>
      </c>
      <c r="M8" s="16">
        <f t="shared" si="7"/>
        <v>0</v>
      </c>
      <c r="N8" s="16">
        <f>I8-K8-M8</f>
        <v>24908240330</v>
      </c>
      <c r="O8" s="17">
        <f t="shared" si="3"/>
        <v>80.918201220520999</v>
      </c>
      <c r="P8" s="17">
        <f t="shared" si="4"/>
        <v>78.132595927405092</v>
      </c>
      <c r="Q8" s="17">
        <f t="shared" si="5"/>
        <v>89.967603952916065</v>
      </c>
      <c r="R8" s="17">
        <f t="shared" si="6"/>
        <v>93.943925023896725</v>
      </c>
      <c r="S8" s="16">
        <f>SUM(S9:S13)</f>
        <v>205156490</v>
      </c>
      <c r="T8" s="18">
        <f>SUM(T9:T13)</f>
        <v>2598434800</v>
      </c>
    </row>
    <row r="9" spans="1:20" ht="18.75" customHeight="1">
      <c r="A9" s="75"/>
      <c r="B9" s="78"/>
      <c r="C9" s="82" t="s">
        <v>25</v>
      </c>
      <c r="D9" s="83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366039000000</v>
      </c>
      <c r="G9" s="19">
        <f t="shared" si="8"/>
        <v>303978000000</v>
      </c>
      <c r="H9" s="19">
        <f t="shared" si="8"/>
        <v>17593672400</v>
      </c>
      <c r="I9" s="19">
        <f t="shared" si="8"/>
        <v>270248974180</v>
      </c>
      <c r="J9" s="19">
        <f t="shared" si="8"/>
        <v>18180510900</v>
      </c>
      <c r="K9" s="19">
        <f t="shared" si="8"/>
        <v>260423182850</v>
      </c>
      <c r="L9" s="19">
        <f t="shared" si="8"/>
        <v>0</v>
      </c>
      <c r="M9" s="19">
        <f t="shared" si="8"/>
        <v>0</v>
      </c>
      <c r="N9" s="19">
        <f t="shared" si="8"/>
        <v>9825791330</v>
      </c>
      <c r="O9" s="20">
        <f t="shared" si="3"/>
        <v>74.616616148303081</v>
      </c>
      <c r="P9" s="20">
        <f t="shared" si="4"/>
        <v>71.146293933160138</v>
      </c>
      <c r="Q9" s="20">
        <f t="shared" si="5"/>
        <v>85.671720601490904</v>
      </c>
      <c r="R9" s="20">
        <f t="shared" si="6"/>
        <v>96.364170720790412</v>
      </c>
      <c r="S9" s="19">
        <f>SUM(S14,S19,S28,S33:S37,S39:S41,S43,S45,S51,S58,S64,S79,S86,S89)</f>
        <v>149927100</v>
      </c>
      <c r="T9" s="21">
        <f>SUM(T14,T19,T28,T33:T37,T39:T41,T43,T45,T51,T58,T64,T79,T86,T89)</f>
        <v>2321915370</v>
      </c>
    </row>
    <row r="10" spans="1:20" ht="18.75" customHeight="1">
      <c r="A10" s="75"/>
      <c r="B10" s="78"/>
      <c r="C10" s="82" t="s">
        <v>26</v>
      </c>
      <c r="D10" s="8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5"/>
      <c r="B11" s="78"/>
      <c r="C11" s="82" t="s">
        <v>27</v>
      </c>
      <c r="D11" s="8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5"/>
      <c r="B12" s="78"/>
      <c r="C12" s="82" t="s">
        <v>28</v>
      </c>
      <c r="D12" s="83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5"/>
      <c r="B13" s="79"/>
      <c r="C13" s="84" t="s">
        <v>29</v>
      </c>
      <c r="D13" s="85"/>
      <c r="E13" s="26">
        <f>SUM(E24,E38,E42,E49,E63,E65,E72,E92,E50)</f>
        <v>128486000000</v>
      </c>
      <c r="F13" s="26">
        <f t="shared" ref="F13:N13" si="9">SUM(F24,F38,F42,F49,F63,F65,F72,F92,F50)</f>
        <v>128486000000</v>
      </c>
      <c r="G13" s="26">
        <f t="shared" si="9"/>
        <v>125493502000</v>
      </c>
      <c r="H13" s="26">
        <f t="shared" si="9"/>
        <v>2309566040</v>
      </c>
      <c r="I13" s="26">
        <f t="shared" si="9"/>
        <v>141044486160</v>
      </c>
      <c r="J13" s="26">
        <f t="shared" si="9"/>
        <v>6733597900</v>
      </c>
      <c r="K13" s="26">
        <f>SUM(K24,K38,K42,K49,K63,K65,K72,K92,K50)</f>
        <v>125962037160</v>
      </c>
      <c r="L13" s="26">
        <f t="shared" si="9"/>
        <v>0</v>
      </c>
      <c r="M13" s="26">
        <f t="shared" si="9"/>
        <v>0</v>
      </c>
      <c r="N13" s="26">
        <f t="shared" si="9"/>
        <v>15082449000</v>
      </c>
      <c r="O13" s="27">
        <f t="shared" si="3"/>
        <v>98.035612564793055</v>
      </c>
      <c r="P13" s="27">
        <f t="shared" si="4"/>
        <v>98.035612564793055</v>
      </c>
      <c r="Q13" s="27">
        <f t="shared" si="5"/>
        <v>100.37335411996074</v>
      </c>
      <c r="R13" s="27">
        <f t="shared" si="6"/>
        <v>89.306601476862724</v>
      </c>
      <c r="S13" s="26">
        <f>SUM(S24,S38,S42,S49,S63,S65,S72,S92,S50)</f>
        <v>55229390</v>
      </c>
      <c r="T13" s="28">
        <f>SUM(T24,T38,T42,T49,T63,T65,T72,T92,T50)</f>
        <v>276519430</v>
      </c>
    </row>
    <row r="14" spans="1:20" ht="18.75" customHeight="1">
      <c r="A14" s="75"/>
      <c r="B14" s="94" t="s">
        <v>30</v>
      </c>
      <c r="C14" s="92" t="s">
        <v>23</v>
      </c>
      <c r="D14" s="93"/>
      <c r="E14" s="29">
        <f t="shared" ref="E14:N14" si="10">SUM(E15:E18)</f>
        <v>211453000000</v>
      </c>
      <c r="F14" s="29">
        <f t="shared" si="10"/>
        <v>225101000000</v>
      </c>
      <c r="G14" s="29">
        <f t="shared" si="10"/>
        <v>188248000000</v>
      </c>
      <c r="H14" s="29">
        <f t="shared" si="10"/>
        <v>13538662680</v>
      </c>
      <c r="I14" s="29">
        <f t="shared" si="10"/>
        <v>142176675690</v>
      </c>
      <c r="J14" s="29">
        <f t="shared" si="10"/>
        <v>13417370290</v>
      </c>
      <c r="K14" s="29">
        <f t="shared" si="10"/>
        <v>141535493690</v>
      </c>
      <c r="L14" s="29">
        <f t="shared" si="10"/>
        <v>0</v>
      </c>
      <c r="M14" s="29">
        <f t="shared" si="10"/>
        <v>0</v>
      </c>
      <c r="N14" s="29">
        <f t="shared" si="10"/>
        <v>641182000</v>
      </c>
      <c r="O14" s="30">
        <f t="shared" si="3"/>
        <v>66.934729556922818</v>
      </c>
      <c r="P14" s="30">
        <f t="shared" si="4"/>
        <v>62.876439327235332</v>
      </c>
      <c r="Q14" s="30">
        <f t="shared" si="5"/>
        <v>75.185655991033101</v>
      </c>
      <c r="R14" s="30">
        <f t="shared" si="6"/>
        <v>99.549024481766608</v>
      </c>
      <c r="S14" s="29">
        <f>SUM(S15:S18)</f>
        <v>59817210</v>
      </c>
      <c r="T14" s="31">
        <f>SUM(T15:T18)</f>
        <v>545328780</v>
      </c>
    </row>
    <row r="15" spans="1:20" ht="18.75" customHeight="1">
      <c r="A15" s="75"/>
      <c r="B15" s="88"/>
      <c r="C15" s="52" t="s">
        <v>31</v>
      </c>
      <c r="D15" s="69"/>
      <c r="E15" s="23">
        <f>[1]Sheet1!$F$8</f>
        <v>211453000000</v>
      </c>
      <c r="F15" s="23">
        <f>[1]Sheet1!$H$8</f>
        <v>225101000000</v>
      </c>
      <c r="G15" s="23">
        <f>[1]Sheet1!$G$8</f>
        <v>188248000000</v>
      </c>
      <c r="H15" s="23">
        <f>[1]Sheet1!I8</f>
        <v>10778000150</v>
      </c>
      <c r="I15" s="23">
        <f>[1]Sheet1!J8</f>
        <v>115444723850</v>
      </c>
      <c r="J15" s="23">
        <f>[1]Sheet1!K8</f>
        <v>10657964510</v>
      </c>
      <c r="K15" s="23">
        <f>[1]Sheet1!L8</f>
        <v>114834204540</v>
      </c>
      <c r="L15" s="23">
        <f>[1]Sheet1!M8</f>
        <v>0</v>
      </c>
      <c r="M15" s="23">
        <f>[1]Sheet1!N8</f>
        <v>0</v>
      </c>
      <c r="N15" s="23">
        <f>I15-K15-M15</f>
        <v>610519310</v>
      </c>
      <c r="O15" s="20">
        <f t="shared" si="3"/>
        <v>54.307200436976544</v>
      </c>
      <c r="P15" s="20">
        <f t="shared" si="4"/>
        <v>51.014524386830793</v>
      </c>
      <c r="Q15" s="20">
        <f t="shared" si="5"/>
        <v>61.001553557009899</v>
      </c>
      <c r="R15" s="20">
        <f t="shared" si="6"/>
        <v>99.471158759240254</v>
      </c>
      <c r="S15" s="23">
        <f>[1]Sheet1!S8</f>
        <v>59649320</v>
      </c>
      <c r="T15" s="23">
        <f>[1]Sheet1!T8</f>
        <v>502403440</v>
      </c>
    </row>
    <row r="16" spans="1:20" ht="18.75" customHeight="1">
      <c r="A16" s="75"/>
      <c r="B16" s="88"/>
      <c r="C16" s="52" t="s">
        <v>32</v>
      </c>
      <c r="D16" s="69"/>
      <c r="E16" s="23"/>
      <c r="F16" s="23"/>
      <c r="G16" s="23"/>
      <c r="H16" s="23">
        <f>[1]Sheet1!I9</f>
        <v>2642297540</v>
      </c>
      <c r="I16" s="23">
        <f>[1]Sheet1!J9</f>
        <v>25498490560</v>
      </c>
      <c r="J16" s="23">
        <f>[1]Sheet1!K9</f>
        <v>2634340030</v>
      </c>
      <c r="K16" s="23">
        <f>[1]Sheet1!L9</f>
        <v>25472826800</v>
      </c>
      <c r="L16" s="23">
        <f>[1]Sheet1!M9</f>
        <v>0</v>
      </c>
      <c r="M16" s="23">
        <f>[1]Sheet1!N9</f>
        <v>0</v>
      </c>
      <c r="N16" s="23">
        <f>I16-K16-M16</f>
        <v>25663760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99.899351846182384</v>
      </c>
      <c r="S16" s="23">
        <f>[1]Sheet1!S9</f>
        <v>167890</v>
      </c>
      <c r="T16" s="23">
        <f>[1]Sheet1!T9</f>
        <v>41606570</v>
      </c>
    </row>
    <row r="17" spans="1:20" ht="18.75" customHeight="1">
      <c r="A17" s="75"/>
      <c r="B17" s="88"/>
      <c r="C17" s="52" t="s">
        <v>33</v>
      </c>
      <c r="D17" s="69"/>
      <c r="E17" s="23"/>
      <c r="F17" s="23"/>
      <c r="G17" s="23"/>
      <c r="H17" s="23">
        <f>[1]Sheet1!I11</f>
        <v>55313100</v>
      </c>
      <c r="I17" s="23">
        <f>[1]Sheet1!J11</f>
        <v>653418210</v>
      </c>
      <c r="J17" s="23">
        <f>[1]Sheet1!K11</f>
        <v>62065870</v>
      </c>
      <c r="K17" s="23">
        <f>[1]Sheet1!L11</f>
        <v>649958570</v>
      </c>
      <c r="L17" s="23">
        <f>[1]Sheet1!M11</f>
        <v>0</v>
      </c>
      <c r="M17" s="23">
        <f>[1]Sheet1!N11</f>
        <v>0</v>
      </c>
      <c r="N17" s="23">
        <f>I17-K17-M17</f>
        <v>3459640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99.470532050216349</v>
      </c>
      <c r="S17" s="23">
        <f>[1]Sheet1!S11</f>
        <v>0</v>
      </c>
      <c r="T17" s="23">
        <f>[1]Sheet1!T11</f>
        <v>1228730</v>
      </c>
    </row>
    <row r="18" spans="1:20" ht="18.75" customHeight="1">
      <c r="A18" s="75"/>
      <c r="B18" s="89"/>
      <c r="C18" s="90" t="s">
        <v>34</v>
      </c>
      <c r="D18" s="91"/>
      <c r="E18" s="23"/>
      <c r="F18" s="23"/>
      <c r="G18" s="23"/>
      <c r="H18" s="23">
        <f>[1]Sheet1!I10+[1]Sheet1!I12+[1]Sheet1!I13+[1]Sheet1!I14</f>
        <v>63051890</v>
      </c>
      <c r="I18" s="23">
        <f>[1]Sheet1!J10+[1]Sheet1!J12+[1]Sheet1!J13+[1]Sheet1!J14</f>
        <v>580043070</v>
      </c>
      <c r="J18" s="23">
        <f>[1]Sheet1!K10+[1]Sheet1!K12+[1]Sheet1!K13+[1]Sheet1!K14</f>
        <v>62999880</v>
      </c>
      <c r="K18" s="23">
        <f>[1]Sheet1!L10+[1]Sheet1!L12+[1]Sheet1!L13+[1]Sheet1!L14</f>
        <v>578503780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1539290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99.734624878804254</v>
      </c>
      <c r="S18" s="23">
        <f>[1]Sheet1!S10+[1]Sheet1!S12+[1]Sheet1!S13+[1]Sheet1!S14</f>
        <v>0</v>
      </c>
      <c r="T18" s="23">
        <f>[1]Sheet1!T10+[1]Sheet1!T12+[1]Sheet1!T13+[1]Sheet1!T14</f>
        <v>90040</v>
      </c>
    </row>
    <row r="19" spans="1:20" ht="18.75" customHeight="1">
      <c r="A19" s="75"/>
      <c r="B19" s="87" t="s">
        <v>35</v>
      </c>
      <c r="C19" s="52" t="s">
        <v>23</v>
      </c>
      <c r="D19" s="69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17628660</v>
      </c>
      <c r="I19" s="19">
        <f t="shared" si="11"/>
        <v>566452470</v>
      </c>
      <c r="J19" s="19">
        <f t="shared" si="11"/>
        <v>4795470</v>
      </c>
      <c r="K19" s="19">
        <f t="shared" si="11"/>
        <v>536312830</v>
      </c>
      <c r="L19" s="19">
        <f t="shared" si="11"/>
        <v>0</v>
      </c>
      <c r="M19" s="19">
        <f t="shared" si="11"/>
        <v>0</v>
      </c>
      <c r="N19" s="19">
        <f t="shared" si="11"/>
        <v>30139640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94.679228779777418</v>
      </c>
      <c r="S19" s="19">
        <f>SUM(S20:S23)</f>
        <v>0</v>
      </c>
      <c r="T19" s="21">
        <f>SUM(T20:T23)</f>
        <v>97931100</v>
      </c>
    </row>
    <row r="20" spans="1:20" ht="18.75" customHeight="1">
      <c r="A20" s="75"/>
      <c r="B20" s="88"/>
      <c r="C20" s="52" t="s">
        <v>31</v>
      </c>
      <c r="D20" s="69"/>
      <c r="E20" s="23"/>
      <c r="F20" s="23"/>
      <c r="G20" s="23"/>
      <c r="H20" s="23">
        <f>[1]Sheet1!I60</f>
        <v>17402480</v>
      </c>
      <c r="I20" s="23">
        <f>[1]Sheet1!J60</f>
        <v>546193680</v>
      </c>
      <c r="J20" s="23">
        <f>[1]Sheet1!K60</f>
        <v>4064040</v>
      </c>
      <c r="K20" s="23">
        <f>[1]Sheet1!L60</f>
        <v>520522920</v>
      </c>
      <c r="L20" s="23">
        <f>[1]Sheet1!M60</f>
        <v>0</v>
      </c>
      <c r="M20" s="23">
        <f>[1]Sheet1!N60</f>
        <v>0</v>
      </c>
      <c r="N20" s="23">
        <f>I20-K20-M20</f>
        <v>25670760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95.300062790913287</v>
      </c>
      <c r="S20" s="23">
        <f>[1]Sheet1!S60</f>
        <v>0</v>
      </c>
      <c r="T20" s="23">
        <f>[1]Sheet1!T60</f>
        <v>97931100</v>
      </c>
    </row>
    <row r="21" spans="1:20" ht="18.75" customHeight="1">
      <c r="A21" s="75"/>
      <c r="B21" s="88"/>
      <c r="C21" s="52" t="s">
        <v>32</v>
      </c>
      <c r="D21" s="69"/>
      <c r="E21" s="23"/>
      <c r="F21" s="23"/>
      <c r="G21" s="23"/>
      <c r="H21" s="23">
        <f>[1]Sheet1!I61</f>
        <v>11680</v>
      </c>
      <c r="I21" s="23">
        <f>[1]Sheet1!J61</f>
        <v>4797680</v>
      </c>
      <c r="J21" s="23">
        <f>[1]Sheet1!K61</f>
        <v>0</v>
      </c>
      <c r="K21" s="23">
        <f>[1]Sheet1!L61</f>
        <v>3617380</v>
      </c>
      <c r="L21" s="23">
        <f>[1]Sheet1!M61</f>
        <v>0</v>
      </c>
      <c r="M21" s="23">
        <f>[1]Sheet1!N61</f>
        <v>0</v>
      </c>
      <c r="N21" s="23">
        <f>I21-K21-M21</f>
        <v>1180300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75.398525954211209</v>
      </c>
      <c r="S21" s="23">
        <f>[1]Sheet1!S61</f>
        <v>0</v>
      </c>
      <c r="T21" s="23">
        <f>[1]Sheet1!T61</f>
        <v>0</v>
      </c>
    </row>
    <row r="22" spans="1:20" ht="18.75" customHeight="1">
      <c r="A22" s="75"/>
      <c r="B22" s="88"/>
      <c r="C22" s="52" t="s">
        <v>33</v>
      </c>
      <c r="D22" s="69"/>
      <c r="E22" s="23"/>
      <c r="F22" s="23"/>
      <c r="G22" s="23"/>
      <c r="H22" s="23">
        <f>[1]Sheet1!I63</f>
        <v>214500</v>
      </c>
      <c r="I22" s="23">
        <f>[1]Sheet1!J63</f>
        <v>12029620</v>
      </c>
      <c r="J22" s="23">
        <f>[1]Sheet1!K63</f>
        <v>731430</v>
      </c>
      <c r="K22" s="23">
        <f>[1]Sheet1!L63</f>
        <v>8741040</v>
      </c>
      <c r="L22" s="23">
        <f>[1]Sheet1!M63</f>
        <v>0</v>
      </c>
      <c r="M22" s="23">
        <f>[1]Sheet1!N63</f>
        <v>0</v>
      </c>
      <c r="N22" s="23">
        <f>I22-K22-M22</f>
        <v>3288580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72.662644372806454</v>
      </c>
      <c r="S22" s="23">
        <f>[1]Sheet1!S63</f>
        <v>0</v>
      </c>
      <c r="T22" s="23">
        <f>[1]Sheet1!T63</f>
        <v>0</v>
      </c>
    </row>
    <row r="23" spans="1:20" ht="18.75" customHeight="1">
      <c r="A23" s="75"/>
      <c r="B23" s="89"/>
      <c r="C23" s="90" t="s">
        <v>34</v>
      </c>
      <c r="D23" s="91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3431490</v>
      </c>
      <c r="J23" s="23">
        <f>[1]Sheet1!K62+[1]Sheet1!K64+[1]Sheet1!K65+[1]Sheet1!K66</f>
        <v>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5"/>
      <c r="B24" s="66" t="s">
        <v>36</v>
      </c>
      <c r="C24" s="52" t="s">
        <v>23</v>
      </c>
      <c r="D24" s="69"/>
      <c r="E24" s="19">
        <f t="shared" ref="E24:N24" si="12">SUM(E25:E27)</f>
        <v>13315000000</v>
      </c>
      <c r="F24" s="19">
        <f t="shared" si="12"/>
        <v>13315000000</v>
      </c>
      <c r="G24" s="19">
        <f t="shared" si="12"/>
        <v>11295834000</v>
      </c>
      <c r="H24" s="19">
        <f>SUM(H25:H27)</f>
        <v>1535604120</v>
      </c>
      <c r="I24" s="19">
        <f t="shared" si="12"/>
        <v>15166510340</v>
      </c>
      <c r="J24" s="19">
        <f t="shared" si="12"/>
        <v>1539067310</v>
      </c>
      <c r="K24" s="19">
        <f t="shared" si="12"/>
        <v>15052231070</v>
      </c>
      <c r="L24" s="19">
        <f t="shared" si="12"/>
        <v>0</v>
      </c>
      <c r="M24" s="19">
        <f t="shared" si="12"/>
        <v>0</v>
      </c>
      <c r="N24" s="19">
        <f t="shared" si="12"/>
        <v>114279270</v>
      </c>
      <c r="O24" s="20">
        <f t="shared" si="3"/>
        <v>113.04717288772062</v>
      </c>
      <c r="P24" s="20">
        <f t="shared" si="4"/>
        <v>113.04717288772062</v>
      </c>
      <c r="Q24" s="20">
        <f t="shared" si="5"/>
        <v>133.25471204693696</v>
      </c>
      <c r="R24" s="20">
        <f t="shared" si="6"/>
        <v>99.246502541203554</v>
      </c>
      <c r="S24" s="19">
        <f>SUM(S25:S27)</f>
        <v>9677410</v>
      </c>
      <c r="T24" s="21">
        <f>SUM(T25:T27)</f>
        <v>204838730</v>
      </c>
    </row>
    <row r="25" spans="1:20" ht="18.75" customHeight="1">
      <c r="A25" s="75"/>
      <c r="B25" s="67"/>
      <c r="C25" s="52" t="s">
        <v>37</v>
      </c>
      <c r="D25" s="69"/>
      <c r="E25" s="23">
        <f>[1]Sheet1!$F$46</f>
        <v>11876000000</v>
      </c>
      <c r="F25" s="23">
        <f>[1]Sheet1!$H$46</f>
        <v>11876000000</v>
      </c>
      <c r="G25" s="23">
        <f>[1]Sheet1!$G$46</f>
        <v>9856834000</v>
      </c>
      <c r="H25" s="23">
        <f>[1]Sheet1!I46</f>
        <v>1497322910</v>
      </c>
      <c r="I25" s="23">
        <f>[1]Sheet1!J46</f>
        <v>13813980830</v>
      </c>
      <c r="J25" s="23">
        <f>[1]Sheet1!K46</f>
        <v>1497325960</v>
      </c>
      <c r="K25" s="23">
        <f>[1]Sheet1!L46</f>
        <v>13813980830</v>
      </c>
      <c r="L25" s="23">
        <f>[1]Sheet1!M46</f>
        <v>0</v>
      </c>
      <c r="M25" s="23">
        <f>[1]Sheet1!N46</f>
        <v>0</v>
      </c>
      <c r="N25" s="23">
        <f>I25-K25-M25</f>
        <v>0</v>
      </c>
      <c r="O25" s="20">
        <f t="shared" si="3"/>
        <v>116.31846438194677</v>
      </c>
      <c r="P25" s="20">
        <f t="shared" si="4"/>
        <v>116.31846438194677</v>
      </c>
      <c r="Q25" s="20">
        <f t="shared" si="5"/>
        <v>140.14622575565338</v>
      </c>
      <c r="R25" s="20">
        <f t="shared" si="6"/>
        <v>100</v>
      </c>
      <c r="S25" s="23">
        <f>[1]Sheet1!S46</f>
        <v>9609880</v>
      </c>
      <c r="T25" s="23">
        <f>[1]Sheet1!T46</f>
        <v>63203000</v>
      </c>
    </row>
    <row r="26" spans="1:20" ht="18.75" customHeight="1">
      <c r="A26" s="75"/>
      <c r="B26" s="67"/>
      <c r="C26" s="52" t="s">
        <v>38</v>
      </c>
      <c r="D26" s="69"/>
      <c r="E26" s="23">
        <f>[1]Sheet1!$F$45</f>
        <v>1439000000</v>
      </c>
      <c r="F26" s="23">
        <f>[1]Sheet1!$H$45</f>
        <v>1439000000</v>
      </c>
      <c r="G26" s="23">
        <f>[1]Sheet1!$G$45</f>
        <v>1439000000</v>
      </c>
      <c r="H26" s="23">
        <f>[1]Sheet1!I45</f>
        <v>38281210</v>
      </c>
      <c r="I26" s="23">
        <f>[1]Sheet1!J45</f>
        <v>1352529510</v>
      </c>
      <c r="J26" s="23">
        <f>[1]Sheet1!K45</f>
        <v>41741350</v>
      </c>
      <c r="K26" s="23">
        <f>[1]Sheet1!L45</f>
        <v>1238250240</v>
      </c>
      <c r="L26" s="23">
        <f>[1]Sheet1!M45</f>
        <v>0</v>
      </c>
      <c r="M26" s="23">
        <f>[1]Sheet1!N45</f>
        <v>0</v>
      </c>
      <c r="N26" s="23">
        <f>I26-K26-M26</f>
        <v>114279270</v>
      </c>
      <c r="O26" s="20">
        <f t="shared" si="3"/>
        <v>86.049356497567757</v>
      </c>
      <c r="P26" s="20">
        <f t="shared" si="4"/>
        <v>86.049356497567757</v>
      </c>
      <c r="Q26" s="20">
        <f t="shared" si="5"/>
        <v>86.049356497567757</v>
      </c>
      <c r="R26" s="20">
        <f t="shared" si="6"/>
        <v>91.550700435364249</v>
      </c>
      <c r="S26" s="23">
        <f>[1]Sheet1!S45</f>
        <v>67530</v>
      </c>
      <c r="T26" s="23">
        <f>[1]Sheet1!T45</f>
        <v>141635730</v>
      </c>
    </row>
    <row r="27" spans="1:20" ht="18" customHeight="1">
      <c r="A27" s="75"/>
      <c r="B27" s="68"/>
      <c r="C27" s="52" t="s">
        <v>39</v>
      </c>
      <c r="D27" s="69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5"/>
      <c r="B28" s="87" t="s">
        <v>40</v>
      </c>
      <c r="C28" s="52" t="s">
        <v>23</v>
      </c>
      <c r="D28" s="69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23589700</v>
      </c>
      <c r="I28" s="19">
        <f t="shared" si="13"/>
        <v>1515799020</v>
      </c>
      <c r="J28" s="19">
        <f t="shared" si="13"/>
        <v>10845920</v>
      </c>
      <c r="K28" s="19">
        <f t="shared" si="13"/>
        <v>1487561070</v>
      </c>
      <c r="L28" s="19">
        <f t="shared" si="13"/>
        <v>0</v>
      </c>
      <c r="M28" s="19">
        <f t="shared" si="13"/>
        <v>0</v>
      </c>
      <c r="N28" s="19">
        <f>SUM(N29:N32)</f>
        <v>28237950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98.13709141994299</v>
      </c>
      <c r="S28" s="19">
        <f>SUM(S29:S32)</f>
        <v>614920</v>
      </c>
      <c r="T28" s="21">
        <f>SUM(T29:T32)</f>
        <v>44814730</v>
      </c>
    </row>
    <row r="29" spans="1:20" ht="18.75" customHeight="1">
      <c r="A29" s="75"/>
      <c r="B29" s="88"/>
      <c r="C29" s="52" t="s">
        <v>31</v>
      </c>
      <c r="D29" s="69"/>
      <c r="E29" s="23"/>
      <c r="F29" s="23"/>
      <c r="G29" s="23"/>
      <c r="H29" s="23">
        <f>[1]Sheet1!I69</f>
        <v>23558350</v>
      </c>
      <c r="I29" s="23">
        <f>[1]Sheet1!J69</f>
        <v>1509845570</v>
      </c>
      <c r="J29" s="23">
        <f>[1]Sheet1!K69</f>
        <v>10845920</v>
      </c>
      <c r="K29" s="23">
        <f>[1]Sheet1!L69</f>
        <v>1484551210</v>
      </c>
      <c r="L29" s="23">
        <f>[1]Sheet1!M69</f>
        <v>0</v>
      </c>
      <c r="M29" s="23">
        <f>[1]Sheet1!N69</f>
        <v>0</v>
      </c>
      <c r="N29" s="23">
        <f>I29-K29-M29</f>
        <v>25294360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98.324705486270361</v>
      </c>
      <c r="S29" s="23">
        <f>[1]Sheet1!S69</f>
        <v>614920</v>
      </c>
      <c r="T29" s="23">
        <f>[1]Sheet1!T69</f>
        <v>44130870</v>
      </c>
    </row>
    <row r="30" spans="1:20" ht="18.75" customHeight="1">
      <c r="A30" s="75"/>
      <c r="B30" s="88"/>
      <c r="C30" s="52" t="s">
        <v>32</v>
      </c>
      <c r="D30" s="69"/>
      <c r="E30" s="23"/>
      <c r="F30" s="23"/>
      <c r="G30" s="23"/>
      <c r="H30" s="23">
        <f>[1]Sheet1!I70</f>
        <v>31350</v>
      </c>
      <c r="I30" s="23">
        <f>[1]Sheet1!J70</f>
        <v>5220270</v>
      </c>
      <c r="J30" s="23">
        <f>[1]Sheet1!K70</f>
        <v>0</v>
      </c>
      <c r="K30" s="23">
        <f>[1]Sheet1!L70</f>
        <v>2276680</v>
      </c>
      <c r="L30" s="23">
        <f>[1]Sheet1!M70</f>
        <v>0</v>
      </c>
      <c r="M30" s="23">
        <f>[1]Sheet1!N70</f>
        <v>0</v>
      </c>
      <c r="N30" s="23">
        <f>I30-K30-M30</f>
        <v>2943590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43.612303578167413</v>
      </c>
      <c r="S30" s="23">
        <f>[1]Sheet1!S70</f>
        <v>0</v>
      </c>
      <c r="T30" s="23">
        <f>[1]Sheet1!T70</f>
        <v>683860</v>
      </c>
    </row>
    <row r="31" spans="1:20" ht="18.75" customHeight="1">
      <c r="A31" s="75"/>
      <c r="B31" s="88"/>
      <c r="C31" s="52" t="s">
        <v>33</v>
      </c>
      <c r="D31" s="69"/>
      <c r="E31" s="23"/>
      <c r="F31" s="23"/>
      <c r="G31" s="23"/>
      <c r="H31" s="23">
        <f>[1]Sheet1!I72</f>
        <v>0</v>
      </c>
      <c r="I31" s="23">
        <f>[1]Sheet1!J72</f>
        <v>91640</v>
      </c>
      <c r="J31" s="23">
        <f>[1]Sheet1!K72</f>
        <v>0</v>
      </c>
      <c r="K31" s="23">
        <f>[1]Sheet1!L72</f>
        <v>91640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100</v>
      </c>
      <c r="S31" s="23">
        <f>[1]Sheet1!S72</f>
        <v>0</v>
      </c>
      <c r="T31" s="23">
        <f>[1]Sheet1!T72</f>
        <v>0</v>
      </c>
    </row>
    <row r="32" spans="1:20" ht="18.75" customHeight="1">
      <c r="A32" s="75"/>
      <c r="B32" s="89"/>
      <c r="C32" s="90" t="s">
        <v>34</v>
      </c>
      <c r="D32" s="91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641540</v>
      </c>
      <c r="J32" s="23">
        <f>[1]Sheet1!K71+[1]Sheet1!K73+[1]Sheet1!K74+[1]Sheet1!K75+[1]Sheet1!K76</f>
        <v>0</v>
      </c>
      <c r="K32" s="23">
        <f>[1]Sheet1!L71+[1]Sheet1!L73+[1]Sheet1!L74+[1]Sheet1!L75+[1]Sheet1!L76</f>
        <v>641540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100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5"/>
      <c r="B33" s="52" t="s">
        <v>41</v>
      </c>
      <c r="C33" s="86"/>
      <c r="D33" s="69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5"/>
      <c r="B34" s="52" t="s">
        <v>42</v>
      </c>
      <c r="C34" s="86"/>
      <c r="D34" s="69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5"/>
      <c r="B35" s="52" t="s">
        <v>43</v>
      </c>
      <c r="C35" s="86"/>
      <c r="D35" s="69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5"/>
      <c r="B36" s="52" t="s">
        <v>44</v>
      </c>
      <c r="C36" s="53"/>
      <c r="D36" s="54"/>
      <c r="E36" s="23"/>
      <c r="F36" s="23"/>
      <c r="G36" s="23"/>
      <c r="H36" s="23">
        <f>[1]Sheet1!I86</f>
        <v>0</v>
      </c>
      <c r="I36" s="23">
        <f>[1]Sheet1!J86</f>
        <v>14808250</v>
      </c>
      <c r="J36" s="23">
        <f>[1]Sheet1!K86</f>
        <v>0</v>
      </c>
      <c r="K36" s="23">
        <f>[1]Sheet1!L86</f>
        <v>14808250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75"/>
      <c r="B37" s="52" t="s">
        <v>45</v>
      </c>
      <c r="C37" s="53"/>
      <c r="D37" s="54"/>
      <c r="E37" s="23"/>
      <c r="F37" s="23"/>
      <c r="G37" s="23"/>
      <c r="H37" s="23">
        <f>[1]Sheet1!I85</f>
        <v>0</v>
      </c>
      <c r="I37" s="23">
        <f>[1]Sheet1!J85</f>
        <v>17695570</v>
      </c>
      <c r="J37" s="23">
        <f>[1]Sheet1!K85</f>
        <v>0</v>
      </c>
      <c r="K37" s="23">
        <f>[1]Sheet1!L85</f>
        <v>17683420</v>
      </c>
      <c r="L37" s="23">
        <f>[1]Sheet1!M85</f>
        <v>0</v>
      </c>
      <c r="M37" s="23">
        <f>[1]Sheet1!N85</f>
        <v>0</v>
      </c>
      <c r="N37" s="23">
        <f t="shared" si="18"/>
        <v>12150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99.931338747494422</v>
      </c>
      <c r="S37" s="23">
        <f>[1]Sheet1!S85</f>
        <v>0</v>
      </c>
      <c r="T37" s="23">
        <f>[1]Sheet1!T85</f>
        <v>798690</v>
      </c>
    </row>
    <row r="38" spans="1:20" ht="18.75" customHeight="1">
      <c r="A38" s="75"/>
      <c r="B38" s="52" t="s">
        <v>46</v>
      </c>
      <c r="C38" s="53"/>
      <c r="D38" s="54"/>
      <c r="E38" s="23"/>
      <c r="F38" s="23"/>
      <c r="G38" s="23"/>
      <c r="H38" s="23">
        <f>[1]Sheet1!I89</f>
        <v>0</v>
      </c>
      <c r="I38" s="23">
        <f>[1]Sheet1!J89</f>
        <v>18540</v>
      </c>
      <c r="J38" s="23">
        <f>[1]Sheet1!K89</f>
        <v>0</v>
      </c>
      <c r="K38" s="23">
        <f>[1]Sheet1!L89</f>
        <v>0</v>
      </c>
      <c r="L38" s="23"/>
      <c r="M38" s="23">
        <f t="shared" si="16"/>
        <v>0</v>
      </c>
      <c r="N38" s="23">
        <f t="shared" si="18"/>
        <v>18540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5"/>
      <c r="B39" s="52" t="s">
        <v>47</v>
      </c>
      <c r="C39" s="53"/>
      <c r="D39" s="54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5"/>
      <c r="B40" s="52" t="s">
        <v>48</v>
      </c>
      <c r="C40" s="53"/>
      <c r="D40" s="54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5"/>
      <c r="B41" s="52" t="s">
        <v>49</v>
      </c>
      <c r="C41" s="53"/>
      <c r="D41" s="54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5"/>
      <c r="B42" s="52" t="s">
        <v>50</v>
      </c>
      <c r="C42" s="53"/>
      <c r="D42" s="54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5"/>
      <c r="B43" s="52" t="s">
        <v>51</v>
      </c>
      <c r="C43" s="86"/>
      <c r="D43" s="69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5"/>
      <c r="B44" s="87" t="s">
        <v>52</v>
      </c>
      <c r="C44" s="52" t="s">
        <v>23</v>
      </c>
      <c r="D44" s="69"/>
      <c r="E44" s="19">
        <f t="shared" ref="E44:N44" si="19">SUM(E45,E49:E50)</f>
        <v>8403000000</v>
      </c>
      <c r="F44" s="19">
        <f t="shared" si="19"/>
        <v>8403000000</v>
      </c>
      <c r="G44" s="19">
        <f t="shared" si="19"/>
        <v>7317668000</v>
      </c>
      <c r="H44" s="19">
        <f t="shared" si="19"/>
        <v>638021190</v>
      </c>
      <c r="I44" s="19">
        <f t="shared" si="19"/>
        <v>9145857000</v>
      </c>
      <c r="J44" s="19">
        <f t="shared" si="19"/>
        <v>803130890</v>
      </c>
      <c r="K44" s="19">
        <f t="shared" si="19"/>
        <v>8698002940</v>
      </c>
      <c r="L44" s="19">
        <f t="shared" si="19"/>
        <v>0</v>
      </c>
      <c r="M44" s="19">
        <f t="shared" si="19"/>
        <v>0</v>
      </c>
      <c r="N44" s="19">
        <f t="shared" si="19"/>
        <v>447854060</v>
      </c>
      <c r="O44" s="20">
        <f t="shared" si="3"/>
        <v>103.51068594549567</v>
      </c>
      <c r="P44" s="20">
        <f t="shared" si="4"/>
        <v>103.51068594549567</v>
      </c>
      <c r="Q44" s="20">
        <f t="shared" si="5"/>
        <v>118.86304407360377</v>
      </c>
      <c r="R44" s="20">
        <f t="shared" si="6"/>
        <v>95.103202903784748</v>
      </c>
      <c r="S44" s="19">
        <f>SUM(S45,S49:S50)</f>
        <v>461080</v>
      </c>
      <c r="T44" s="21">
        <f>SUM(T45,T49:T50)</f>
        <v>2482860</v>
      </c>
    </row>
    <row r="45" spans="1:20" ht="18.75" customHeight="1">
      <c r="A45" s="75"/>
      <c r="B45" s="88"/>
      <c r="C45" s="97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1086000000</v>
      </c>
      <c r="G45" s="19">
        <f t="shared" si="20"/>
        <v>974000000</v>
      </c>
      <c r="H45" s="19">
        <f t="shared" si="20"/>
        <v>-2966520</v>
      </c>
      <c r="I45" s="19">
        <f t="shared" si="20"/>
        <v>1987499420</v>
      </c>
      <c r="J45" s="19">
        <f t="shared" si="20"/>
        <v>168042680</v>
      </c>
      <c r="K45" s="19">
        <f t="shared" si="20"/>
        <v>1587599220</v>
      </c>
      <c r="L45" s="19">
        <f t="shared" si="20"/>
        <v>0</v>
      </c>
      <c r="M45" s="19">
        <f t="shared" si="20"/>
        <v>0</v>
      </c>
      <c r="N45" s="19">
        <f t="shared" si="20"/>
        <v>399900200</v>
      </c>
      <c r="O45" s="20">
        <f t="shared" si="3"/>
        <v>146.187773480663</v>
      </c>
      <c r="P45" s="20">
        <f t="shared" si="4"/>
        <v>146.187773480663</v>
      </c>
      <c r="Q45" s="20">
        <f t="shared" si="5"/>
        <v>162.99786652977411</v>
      </c>
      <c r="R45" s="20">
        <f t="shared" si="6"/>
        <v>79.879229348404039</v>
      </c>
      <c r="S45" s="19">
        <f>SUM(S46:S48)</f>
        <v>461080</v>
      </c>
      <c r="T45" s="21">
        <f>SUM(T46:T48)</f>
        <v>1392290</v>
      </c>
    </row>
    <row r="46" spans="1:20" ht="18.75" customHeight="1">
      <c r="A46" s="75"/>
      <c r="B46" s="88"/>
      <c r="C46" s="98"/>
      <c r="D46" s="32" t="s">
        <v>55</v>
      </c>
      <c r="E46" s="23">
        <f>[1]Sheet1!F20</f>
        <v>1086000000</v>
      </c>
      <c r="F46" s="23">
        <f>[1]Sheet1!$H$20</f>
        <v>1086000000</v>
      </c>
      <c r="G46" s="23">
        <f>[1]Sheet1!G20</f>
        <v>974000000</v>
      </c>
      <c r="H46" s="23">
        <f>[1]Sheet1!I20</f>
        <v>112440</v>
      </c>
      <c r="I46" s="23">
        <f>[1]Sheet1!J20</f>
        <v>806663290</v>
      </c>
      <c r="J46" s="23">
        <f>[1]Sheet1!K20</f>
        <v>64265430</v>
      </c>
      <c r="K46" s="23">
        <f>[1]Sheet1!L20</f>
        <v>609997210</v>
      </c>
      <c r="L46" s="23">
        <f>[1]Sheet1!M20</f>
        <v>0</v>
      </c>
      <c r="M46" s="23">
        <f>[1]Sheet1!N20</f>
        <v>0</v>
      </c>
      <c r="N46" s="23">
        <f>I46-K46-M46</f>
        <v>196666080</v>
      </c>
      <c r="O46" s="20">
        <f t="shared" si="3"/>
        <v>56.169172191528546</v>
      </c>
      <c r="P46" s="20">
        <f t="shared" si="4"/>
        <v>56.169172191528546</v>
      </c>
      <c r="Q46" s="20">
        <f t="shared" si="5"/>
        <v>62.628050308008213</v>
      </c>
      <c r="R46" s="20">
        <f t="shared" si="6"/>
        <v>75.619805383730792</v>
      </c>
      <c r="S46" s="23">
        <f>[1]Sheet1!S20</f>
        <v>4630</v>
      </c>
      <c r="T46" s="23">
        <f>[1]Sheet1!T20</f>
        <v>27390</v>
      </c>
    </row>
    <row r="47" spans="1:20" ht="18.75" customHeight="1">
      <c r="A47" s="75"/>
      <c r="B47" s="88"/>
      <c r="C47" s="98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249990</v>
      </c>
      <c r="I47" s="23">
        <f>[1]Sheet1!J21</f>
        <v>740816830</v>
      </c>
      <c r="J47" s="23">
        <f>[1]Sheet1!K21</f>
        <v>88394200</v>
      </c>
      <c r="K47" s="23">
        <f>[1]Sheet1!L21</f>
        <v>607711260</v>
      </c>
      <c r="L47" s="23">
        <f>[1]Sheet1!M21</f>
        <v>0</v>
      </c>
      <c r="M47" s="23">
        <f>[1]Sheet1!N21</f>
        <v>0</v>
      </c>
      <c r="N47" s="23">
        <f>I47-K47-M47</f>
        <v>133105570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82.032593670961816</v>
      </c>
      <c r="S47" s="23">
        <f>[1]Sheet1!S21</f>
        <v>0</v>
      </c>
      <c r="T47" s="23">
        <f>[1]Sheet1!T21</f>
        <v>203150</v>
      </c>
    </row>
    <row r="48" spans="1:20" ht="18.75" customHeight="1">
      <c r="A48" s="75"/>
      <c r="B48" s="88"/>
      <c r="C48" s="99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-3328950</v>
      </c>
      <c r="I48" s="23">
        <f>[1]Sheet1!J22</f>
        <v>440019300</v>
      </c>
      <c r="J48" s="23">
        <f>[1]Sheet1!K22</f>
        <v>15383050</v>
      </c>
      <c r="K48" s="23">
        <f>[1]Sheet1!L22</f>
        <v>369890750</v>
      </c>
      <c r="L48" s="23">
        <f>[1]Sheet1!M22</f>
        <v>0</v>
      </c>
      <c r="M48" s="23">
        <f>[1]Sheet1!N22</f>
        <v>0</v>
      </c>
      <c r="N48" s="23">
        <f>I48-K48-M48</f>
        <v>70128550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84.062392263248455</v>
      </c>
      <c r="S48" s="23">
        <f>[1]Sheet1!S22</f>
        <v>456450</v>
      </c>
      <c r="T48" s="23">
        <f>[1]Sheet1!T22</f>
        <v>1161750</v>
      </c>
    </row>
    <row r="49" spans="1:20" ht="18.75" customHeight="1">
      <c r="A49" s="75"/>
      <c r="B49" s="88"/>
      <c r="C49" s="52" t="s">
        <v>58</v>
      </c>
      <c r="D49" s="69"/>
      <c r="E49" s="23">
        <f>[1]Sheet1!$F$48</f>
        <v>1477000000</v>
      </c>
      <c r="F49" s="23">
        <f>[1]Sheet1!$H$48</f>
        <v>1477000000</v>
      </c>
      <c r="G49" s="23">
        <f>[1]Sheet1!$G$48</f>
        <v>1477000000</v>
      </c>
      <c r="H49" s="23">
        <f>[1]Sheet1!I48</f>
        <v>33388690</v>
      </c>
      <c r="I49" s="23">
        <f>[1]Sheet1!J48</f>
        <v>1652088190</v>
      </c>
      <c r="J49" s="23">
        <f>[1]Sheet1!K48</f>
        <v>25271070</v>
      </c>
      <c r="K49" s="23">
        <f>[1]Sheet1!L48</f>
        <v>1604134330</v>
      </c>
      <c r="L49" s="23">
        <f>[1]Sheet1!M48</f>
        <v>0</v>
      </c>
      <c r="M49" s="23">
        <f>[1]Sheet1!N48</f>
        <v>0</v>
      </c>
      <c r="N49" s="23">
        <f>I49-K49-M49</f>
        <v>47953860</v>
      </c>
      <c r="O49" s="20">
        <f t="shared" si="3"/>
        <v>108.60760528097495</v>
      </c>
      <c r="P49" s="20">
        <f t="shared" si="4"/>
        <v>108.60760528097495</v>
      </c>
      <c r="Q49" s="20">
        <f t="shared" si="5"/>
        <v>108.60760528097495</v>
      </c>
      <c r="R49" s="20">
        <f t="shared" si="6"/>
        <v>97.097378923821253</v>
      </c>
      <c r="S49" s="23">
        <f>[1]Sheet1!S48</f>
        <v>0</v>
      </c>
      <c r="T49" s="23">
        <f>[1]Sheet1!T48</f>
        <v>1090570</v>
      </c>
    </row>
    <row r="50" spans="1:20" ht="17.25" customHeight="1">
      <c r="A50" s="75"/>
      <c r="B50" s="89"/>
      <c r="C50" s="100" t="s">
        <v>59</v>
      </c>
      <c r="D50" s="101"/>
      <c r="E50" s="23">
        <f>[1]Sheet1!$F$49</f>
        <v>5840000000</v>
      </c>
      <c r="F50" s="23">
        <f>[1]Sheet1!$H$49</f>
        <v>5840000000</v>
      </c>
      <c r="G50" s="23">
        <f>[1]Sheet1!$G$49</f>
        <v>4866668000</v>
      </c>
      <c r="H50" s="23">
        <f>[1]Sheet1!I49</f>
        <v>607599020</v>
      </c>
      <c r="I50" s="23">
        <f>[1]Sheet1!J49</f>
        <v>5506269390</v>
      </c>
      <c r="J50" s="23">
        <f>[1]Sheet1!K49</f>
        <v>609817140</v>
      </c>
      <c r="K50" s="23">
        <f>[1]Sheet1!L49</f>
        <v>5506269390</v>
      </c>
      <c r="L50" s="23">
        <f>[1]Sheet1!M49</f>
        <v>0</v>
      </c>
      <c r="M50" s="23">
        <f>[1]Sheet1!N49</f>
        <v>0</v>
      </c>
      <c r="N50" s="23">
        <f>I50-K50-M50</f>
        <v>0</v>
      </c>
      <c r="O50" s="20">
        <f t="shared" si="3"/>
        <v>94.285434760273972</v>
      </c>
      <c r="P50" s="20">
        <f t="shared" si="4"/>
        <v>94.285434760273972</v>
      </c>
      <c r="Q50" s="20">
        <f t="shared" si="5"/>
        <v>113.14249071438611</v>
      </c>
      <c r="R50" s="20">
        <f t="shared" si="6"/>
        <v>100</v>
      </c>
      <c r="S50" s="23">
        <f>[1]Sheet1!S49</f>
        <v>0</v>
      </c>
      <c r="T50" s="23">
        <f>[1]Sheet1!T49</f>
        <v>0</v>
      </c>
    </row>
    <row r="51" spans="1:20" ht="17.25" customHeight="1">
      <c r="A51" s="75"/>
      <c r="B51" s="95" t="s">
        <v>60</v>
      </c>
      <c r="C51" s="52" t="s">
        <v>23</v>
      </c>
      <c r="D51" s="54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5"/>
      <c r="B52" s="88"/>
      <c r="C52" s="52" t="s">
        <v>61</v>
      </c>
      <c r="D52" s="54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5"/>
      <c r="B53" s="88"/>
      <c r="C53" s="52" t="s">
        <v>62</v>
      </c>
      <c r="D53" s="54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5"/>
      <c r="B54" s="88"/>
      <c r="C54" s="52" t="s">
        <v>63</v>
      </c>
      <c r="D54" s="54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5"/>
      <c r="B55" s="88"/>
      <c r="C55" s="52" t="s">
        <v>64</v>
      </c>
      <c r="D55" s="54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5"/>
      <c r="B56" s="89"/>
      <c r="C56" s="52" t="s">
        <v>65</v>
      </c>
      <c r="D56" s="54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5"/>
      <c r="B57" s="66" t="s">
        <v>66</v>
      </c>
      <c r="C57" s="52" t="s">
        <v>23</v>
      </c>
      <c r="D57" s="69"/>
      <c r="E57" s="19">
        <f t="shared" ref="E57:N57" si="26">SUM(E58,E63:E64)</f>
        <v>54889000000</v>
      </c>
      <c r="F57" s="19">
        <f t="shared" si="26"/>
        <v>57480000000</v>
      </c>
      <c r="G57" s="19">
        <f t="shared" si="26"/>
        <v>52297000000</v>
      </c>
      <c r="H57" s="19">
        <f t="shared" si="26"/>
        <v>2280860330</v>
      </c>
      <c r="I57" s="19">
        <f t="shared" si="26"/>
        <v>52573164260</v>
      </c>
      <c r="J57" s="19">
        <f t="shared" si="26"/>
        <v>2234116740</v>
      </c>
      <c r="K57" s="19">
        <f t="shared" si="26"/>
        <v>49863348770</v>
      </c>
      <c r="L57" s="19">
        <f t="shared" si="26"/>
        <v>0</v>
      </c>
      <c r="M57" s="19">
        <f t="shared" si="26"/>
        <v>0</v>
      </c>
      <c r="N57" s="19">
        <f t="shared" si="26"/>
        <v>2709815490</v>
      </c>
      <c r="O57" s="20">
        <f t="shared" si="22"/>
        <v>90.843973783453876</v>
      </c>
      <c r="P57" s="20">
        <f t="shared" si="23"/>
        <v>86.74904100556715</v>
      </c>
      <c r="Q57" s="20">
        <f t="shared" si="24"/>
        <v>95.346480237872157</v>
      </c>
      <c r="R57" s="20">
        <f t="shared" si="25"/>
        <v>94.84562984149359</v>
      </c>
      <c r="S57" s="19">
        <f>SUM(S58,S63:S64)</f>
        <v>35816110</v>
      </c>
      <c r="T57" s="21">
        <f>SUM(T58,T63:T64)</f>
        <v>956014470</v>
      </c>
    </row>
    <row r="58" spans="1:20" ht="18.75" customHeight="1">
      <c r="A58" s="75"/>
      <c r="B58" s="67"/>
      <c r="C58" s="97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57480000000</v>
      </c>
      <c r="G58" s="19">
        <f t="shared" si="27"/>
        <v>52297000000</v>
      </c>
      <c r="H58" s="19">
        <f t="shared" si="27"/>
        <v>2280860330</v>
      </c>
      <c r="I58" s="19">
        <f t="shared" si="27"/>
        <v>51902798400</v>
      </c>
      <c r="J58" s="19">
        <f t="shared" si="27"/>
        <v>2234116740</v>
      </c>
      <c r="K58" s="19">
        <f t="shared" si="27"/>
        <v>49192982910</v>
      </c>
      <c r="L58" s="19">
        <f t="shared" si="27"/>
        <v>0</v>
      </c>
      <c r="M58" s="19">
        <f t="shared" si="27"/>
        <v>0</v>
      </c>
      <c r="N58" s="19">
        <f t="shared" si="27"/>
        <v>2709815490</v>
      </c>
      <c r="O58" s="20">
        <f t="shared" si="22"/>
        <v>89.622661935907004</v>
      </c>
      <c r="P58" s="20">
        <f t="shared" si="23"/>
        <v>85.582781680584546</v>
      </c>
      <c r="Q58" s="20">
        <f t="shared" si="24"/>
        <v>94.064636422739355</v>
      </c>
      <c r="R58" s="20">
        <f t="shared" si="25"/>
        <v>94.779057057547789</v>
      </c>
      <c r="S58" s="19">
        <f>SUM(S59:S62)</f>
        <v>35816110</v>
      </c>
      <c r="T58" s="21">
        <f>SUM(T59:T62)</f>
        <v>956014470</v>
      </c>
    </row>
    <row r="59" spans="1:20" ht="18.75" customHeight="1">
      <c r="A59" s="75"/>
      <c r="B59" s="67"/>
      <c r="C59" s="98"/>
      <c r="D59" s="32" t="s">
        <v>69</v>
      </c>
      <c r="E59" s="23">
        <f>[1]Sheet1!F25</f>
        <v>54889000000</v>
      </c>
      <c r="F59" s="23">
        <f>[1]Sheet1!$H$25</f>
        <v>57480000000</v>
      </c>
      <c r="G59" s="23">
        <f>[1]Sheet1!G25</f>
        <v>52297000000</v>
      </c>
      <c r="H59" s="23">
        <f>[1]Sheet1!I25</f>
        <v>187046560</v>
      </c>
      <c r="I59" s="23">
        <f>[1]Sheet1!J25</f>
        <v>7267908140</v>
      </c>
      <c r="J59" s="23">
        <f>[1]Sheet1!K25</f>
        <v>103257900</v>
      </c>
      <c r="K59" s="23">
        <f>[1]Sheet1!L25</f>
        <v>5858925870</v>
      </c>
      <c r="L59" s="23">
        <f>[1]Sheet1!M25</f>
        <v>0</v>
      </c>
      <c r="M59" s="23">
        <f>[1]Sheet1!N25</f>
        <v>0</v>
      </c>
      <c r="N59" s="23">
        <f t="shared" ref="N59:N64" si="28">I59-K59-M59</f>
        <v>1408982270</v>
      </c>
      <c r="O59" s="20">
        <f t="shared" si="22"/>
        <v>10.674134835759441</v>
      </c>
      <c r="P59" s="20">
        <f t="shared" si="23"/>
        <v>10.19298168058455</v>
      </c>
      <c r="Q59" s="20">
        <f t="shared" si="24"/>
        <v>11.203177753982065</v>
      </c>
      <c r="R59" s="20">
        <f t="shared" si="25"/>
        <v>80.613647794398233</v>
      </c>
      <c r="S59" s="23">
        <f>[1]Sheet1!S25</f>
        <v>7290370</v>
      </c>
      <c r="T59" s="23">
        <f>[1]Sheet1!T25</f>
        <v>746648990</v>
      </c>
    </row>
    <row r="60" spans="1:20" ht="18.75" customHeight="1">
      <c r="A60" s="75"/>
      <c r="B60" s="67"/>
      <c r="C60" s="98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223852720</v>
      </c>
      <c r="I60" s="23">
        <f>[1]Sheet1!J26</f>
        <v>3534147210</v>
      </c>
      <c r="J60" s="23">
        <f>[1]Sheet1!K26</f>
        <v>201332700</v>
      </c>
      <c r="K60" s="23">
        <f>[1]Sheet1!L26</f>
        <v>2812304630</v>
      </c>
      <c r="L60" s="23">
        <f>[1]Sheet1!M26</f>
        <v>0</v>
      </c>
      <c r="M60" s="23">
        <f>[1]Sheet1!N26</f>
        <v>0</v>
      </c>
      <c r="N60" s="23">
        <f t="shared" si="28"/>
        <v>721842580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79.575197717924155</v>
      </c>
      <c r="S60" s="23">
        <f>[1]Sheet1!S26</f>
        <v>1917530</v>
      </c>
      <c r="T60" s="23">
        <f>[1]Sheet1!T26</f>
        <v>22666800</v>
      </c>
    </row>
    <row r="61" spans="1:20" ht="18.75" customHeight="1">
      <c r="A61" s="75"/>
      <c r="B61" s="67"/>
      <c r="C61" s="98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73560200</v>
      </c>
      <c r="I61" s="23">
        <f>[1]Sheet1!J27</f>
        <v>24080969280</v>
      </c>
      <c r="J61" s="23">
        <f>[1]Sheet1!K27</f>
        <v>124679610</v>
      </c>
      <c r="K61" s="23">
        <f>[1]Sheet1!L27</f>
        <v>23687607160</v>
      </c>
      <c r="L61" s="23">
        <f>[1]Sheet1!M27</f>
        <v>0</v>
      </c>
      <c r="M61" s="23">
        <f>[1]Sheet1!N27</f>
        <v>0</v>
      </c>
      <c r="N61" s="23">
        <f t="shared" si="28"/>
        <v>393362120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98.366502131096951</v>
      </c>
      <c r="S61" s="23">
        <f>[1]Sheet1!S27</f>
        <v>23943910</v>
      </c>
      <c r="T61" s="23">
        <f>[1]Sheet1!T27</f>
        <v>104338760</v>
      </c>
    </row>
    <row r="62" spans="1:20" ht="18.75" customHeight="1">
      <c r="A62" s="75"/>
      <c r="B62" s="67"/>
      <c r="C62" s="99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1796400850</v>
      </c>
      <c r="I62" s="23">
        <f>[1]Sheet1!J28</f>
        <v>17019773770</v>
      </c>
      <c r="J62" s="23">
        <f>[1]Sheet1!K28</f>
        <v>1804846530</v>
      </c>
      <c r="K62" s="23">
        <f>[1]Sheet1!L28</f>
        <v>16834145250</v>
      </c>
      <c r="L62" s="23">
        <f>[1]Sheet1!M28</f>
        <v>0</v>
      </c>
      <c r="M62" s="23">
        <f>[1]Sheet1!N28</f>
        <v>0</v>
      </c>
      <c r="N62" s="23">
        <f t="shared" si="28"/>
        <v>185628520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98.909336149184313</v>
      </c>
      <c r="S62" s="23">
        <f>[1]Sheet1!S28</f>
        <v>2664300</v>
      </c>
      <c r="T62" s="23">
        <f>[1]Sheet1!T28</f>
        <v>82359920</v>
      </c>
    </row>
    <row r="63" spans="1:20" ht="18.75" customHeight="1">
      <c r="A63" s="75"/>
      <c r="B63" s="67"/>
      <c r="C63" s="52" t="s">
        <v>59</v>
      </c>
      <c r="D63" s="69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75"/>
      <c r="B64" s="68"/>
      <c r="C64" s="52" t="s">
        <v>72</v>
      </c>
      <c r="D64" s="69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5"/>
      <c r="B65" s="87" t="s">
        <v>73</v>
      </c>
      <c r="C65" s="52" t="s">
        <v>23</v>
      </c>
      <c r="D65" s="69"/>
      <c r="E65" s="19">
        <f t="shared" ref="E65:N65" si="29">SUM(E66:E71)</f>
        <v>107854000000</v>
      </c>
      <c r="F65" s="19">
        <f t="shared" si="29"/>
        <v>107854000000</v>
      </c>
      <c r="G65" s="19">
        <f t="shared" si="29"/>
        <v>107854000000</v>
      </c>
      <c r="H65" s="19">
        <f t="shared" si="29"/>
        <v>132922950</v>
      </c>
      <c r="I65" s="19">
        <f t="shared" si="29"/>
        <v>118008881980</v>
      </c>
      <c r="J65" s="19">
        <f t="shared" si="29"/>
        <v>4559442380</v>
      </c>
      <c r="K65" s="19">
        <f t="shared" si="29"/>
        <v>103093661810</v>
      </c>
      <c r="L65" s="19">
        <f t="shared" si="29"/>
        <v>0</v>
      </c>
      <c r="M65" s="19">
        <f t="shared" si="29"/>
        <v>0</v>
      </c>
      <c r="N65" s="19">
        <f t="shared" si="29"/>
        <v>14915220170</v>
      </c>
      <c r="O65" s="20">
        <f t="shared" si="22"/>
        <v>95.586312802492259</v>
      </c>
      <c r="P65" s="20">
        <f t="shared" si="23"/>
        <v>95.586312802492259</v>
      </c>
      <c r="Q65" s="20">
        <f t="shared" si="24"/>
        <v>95.586312802492259</v>
      </c>
      <c r="R65" s="20">
        <f t="shared" si="25"/>
        <v>87.36093426211103</v>
      </c>
      <c r="S65" s="19">
        <f>SUM(S66:S71)</f>
        <v>45551980</v>
      </c>
      <c r="T65" s="21">
        <f>SUM(T66:T71)</f>
        <v>69163890</v>
      </c>
    </row>
    <row r="66" spans="1:20" ht="18.75" customHeight="1">
      <c r="A66" s="75"/>
      <c r="B66" s="88"/>
      <c r="C66" s="52" t="s">
        <v>74</v>
      </c>
      <c r="D66" s="69"/>
      <c r="E66" s="23">
        <f>[1]Sheet1!$F$51</f>
        <v>107854000000</v>
      </c>
      <c r="F66" s="23">
        <f>[1]Sheet1!$H$51</f>
        <v>107854000000</v>
      </c>
      <c r="G66" s="23">
        <f>[1]Sheet1!$G$51</f>
        <v>107854000000</v>
      </c>
      <c r="H66" s="23">
        <f>[1]Sheet1!I51</f>
        <v>5523820</v>
      </c>
      <c r="I66" s="23">
        <f>[1]Sheet1!J51</f>
        <v>13887989910</v>
      </c>
      <c r="J66" s="23">
        <f>[1]Sheet1!K51</f>
        <v>89925140</v>
      </c>
      <c r="K66" s="23">
        <f>[1]Sheet1!L51</f>
        <v>13079256900</v>
      </c>
      <c r="L66" s="23">
        <f>[1]Sheet1!M51</f>
        <v>0</v>
      </c>
      <c r="M66" s="23">
        <f>[1]Sheet1!N51</f>
        <v>0</v>
      </c>
      <c r="N66" s="23">
        <f t="shared" ref="N66:N71" si="30">I66-K66-M66</f>
        <v>808733010</v>
      </c>
      <c r="O66" s="20">
        <f t="shared" si="22"/>
        <v>12.126816715189053</v>
      </c>
      <c r="P66" s="20">
        <f t="shared" si="23"/>
        <v>12.126816715189053</v>
      </c>
      <c r="Q66" s="20">
        <f t="shared" si="24"/>
        <v>12.126816715189053</v>
      </c>
      <c r="R66" s="20">
        <f t="shared" si="25"/>
        <v>94.176745409228189</v>
      </c>
      <c r="S66" s="23">
        <f>[1]Sheet1!S51</f>
        <v>1507210</v>
      </c>
      <c r="T66" s="23">
        <f>[1]Sheet1!T51</f>
        <v>16390470</v>
      </c>
    </row>
    <row r="67" spans="1:20" ht="18.75" customHeight="1">
      <c r="A67" s="75"/>
      <c r="B67" s="88"/>
      <c r="C67" s="52" t="s">
        <v>75</v>
      </c>
      <c r="D67" s="69"/>
      <c r="E67" s="23"/>
      <c r="F67" s="23"/>
      <c r="G67" s="23"/>
      <c r="H67" s="23">
        <f>[1]Sheet1!I55</f>
        <v>72282200</v>
      </c>
      <c r="I67" s="23">
        <f>[1]Sheet1!J55</f>
        <v>31069780570</v>
      </c>
      <c r="J67" s="23">
        <f>[1]Sheet1!K55</f>
        <v>1007013900</v>
      </c>
      <c r="K67" s="23">
        <f>[1]Sheet1!L55</f>
        <v>27864834230</v>
      </c>
      <c r="L67" s="23">
        <f>[1]Sheet1!M55</f>
        <v>0</v>
      </c>
      <c r="M67" s="23">
        <f>[1]Sheet1!N55</f>
        <v>0</v>
      </c>
      <c r="N67" s="23">
        <f t="shared" si="30"/>
        <v>3204946340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89.684683054715236</v>
      </c>
      <c r="S67" s="23">
        <f>[1]Sheet1!S55</f>
        <v>14930100</v>
      </c>
      <c r="T67" s="23">
        <f>[1]Sheet1!T55</f>
        <v>18939600</v>
      </c>
    </row>
    <row r="68" spans="1:20" ht="18.75" customHeight="1">
      <c r="A68" s="75"/>
      <c r="B68" s="88"/>
      <c r="C68" s="52" t="s">
        <v>76</v>
      </c>
      <c r="D68" s="69"/>
      <c r="E68" s="23"/>
      <c r="F68" s="23"/>
      <c r="G68" s="23"/>
      <c r="H68" s="23">
        <f>[1]Sheet1!I54</f>
        <v>55116930</v>
      </c>
      <c r="I68" s="23">
        <f>[1]Sheet1!J54</f>
        <v>73050668160</v>
      </c>
      <c r="J68" s="23">
        <f>[1]Sheet1!K54</f>
        <v>3462500230</v>
      </c>
      <c r="K68" s="23">
        <f>[1]Sheet1!L54</f>
        <v>62149158660</v>
      </c>
      <c r="L68" s="23">
        <f>[1]Sheet1!M54</f>
        <v>0</v>
      </c>
      <c r="M68" s="23">
        <f>[1]Sheet1!N54</f>
        <v>0</v>
      </c>
      <c r="N68" s="23">
        <f t="shared" si="30"/>
        <v>10901509500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85.076783314119936</v>
      </c>
      <c r="S68" s="23">
        <f>[1]Sheet1!S54</f>
        <v>29114670</v>
      </c>
      <c r="T68" s="23">
        <f>[1]Sheet1!T54</f>
        <v>33833820</v>
      </c>
    </row>
    <row r="69" spans="1:20" ht="18.75" customHeight="1">
      <c r="A69" s="75"/>
      <c r="B69" s="88"/>
      <c r="C69" s="52" t="s">
        <v>77</v>
      </c>
      <c r="D69" s="69"/>
      <c r="E69" s="23"/>
      <c r="F69" s="23"/>
      <c r="G69" s="23"/>
      <c r="H69" s="23">
        <f>[1]Sheet1!I52</f>
        <v>0</v>
      </c>
      <c r="I69" s="23">
        <f>[1]Sheet1!J52</f>
        <v>443340</v>
      </c>
      <c r="J69" s="23">
        <f>[1]Sheet1!K52</f>
        <v>3110</v>
      </c>
      <c r="K69" s="23">
        <f>[1]Sheet1!L52</f>
        <v>412020</v>
      </c>
      <c r="L69" s="23">
        <f>[1]Sheet1!M52</f>
        <v>0</v>
      </c>
      <c r="M69" s="23">
        <f>[1]Sheet1!N52</f>
        <v>0</v>
      </c>
      <c r="N69" s="23">
        <f t="shared" si="30"/>
        <v>31320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92.93544457978075</v>
      </c>
      <c r="S69" s="23">
        <f>[1]Sheet1!S52</f>
        <v>0</v>
      </c>
      <c r="T69" s="23">
        <f>[1]Sheet1!T52</f>
        <v>0</v>
      </c>
    </row>
    <row r="70" spans="1:20" ht="18.75" customHeight="1">
      <c r="A70" s="75"/>
      <c r="B70" s="88"/>
      <c r="C70" s="52" t="s">
        <v>78</v>
      </c>
      <c r="D70" s="69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5"/>
      <c r="B71" s="89"/>
      <c r="C71" s="52" t="s">
        <v>79</v>
      </c>
      <c r="D71" s="69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5"/>
      <c r="B72" s="95" t="s">
        <v>80</v>
      </c>
      <c r="C72" s="52" t="s">
        <v>23</v>
      </c>
      <c r="D72" s="54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51260</v>
      </c>
      <c r="I72" s="19">
        <f t="shared" si="31"/>
        <v>40077300</v>
      </c>
      <c r="J72" s="19">
        <f t="shared" si="31"/>
        <v>0</v>
      </c>
      <c r="K72" s="19">
        <f t="shared" si="31"/>
        <v>35100140</v>
      </c>
      <c r="L72" s="19">
        <f t="shared" si="31"/>
        <v>0</v>
      </c>
      <c r="M72" s="19">
        <f t="shared" si="31"/>
        <v>0</v>
      </c>
      <c r="N72" s="19">
        <f t="shared" si="31"/>
        <v>4977160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87.581099525167616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5"/>
      <c r="B73" s="88"/>
      <c r="C73" s="52" t="s">
        <v>74</v>
      </c>
      <c r="D73" s="54"/>
      <c r="E73" s="23"/>
      <c r="F73" s="23"/>
      <c r="G73" s="23"/>
      <c r="H73" s="23">
        <f>[1]Sheet1!I96</f>
        <v>0</v>
      </c>
      <c r="I73" s="23">
        <f>[1]Sheet1!J96</f>
        <v>14804610</v>
      </c>
      <c r="J73" s="23">
        <f>[1]Sheet1!K96</f>
        <v>0</v>
      </c>
      <c r="K73" s="23">
        <f>[1]Sheet1!L96</f>
        <v>14804610</v>
      </c>
      <c r="L73" s="23">
        <f>[1]Sheet1!M96</f>
        <v>0</v>
      </c>
      <c r="M73" s="23">
        <f>[1]Sheet1!N96</f>
        <v>0</v>
      </c>
      <c r="N73" s="23">
        <f t="shared" ref="N73:N78" si="32">I73-K73-M73</f>
        <v>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100</v>
      </c>
      <c r="S73" s="23">
        <f>[1]Sheet1!S96</f>
        <v>0</v>
      </c>
      <c r="T73" s="23">
        <f>[1]Sheet1!T96</f>
        <v>1426240</v>
      </c>
    </row>
    <row r="74" spans="1:20" ht="17.25" customHeight="1">
      <c r="A74" s="75"/>
      <c r="B74" s="88"/>
      <c r="C74" s="52" t="s">
        <v>81</v>
      </c>
      <c r="D74" s="54"/>
      <c r="E74" s="23"/>
      <c r="F74" s="23"/>
      <c r="G74" s="23"/>
      <c r="H74" s="23">
        <f>[1]Sheet1!I100</f>
        <v>0</v>
      </c>
      <c r="I74" s="23">
        <f>[1]Sheet1!J100</f>
        <v>227030</v>
      </c>
      <c r="J74" s="23">
        <f>[1]Sheet1!K100</f>
        <v>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32580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85.649473637845219</v>
      </c>
      <c r="S74" s="23">
        <f>[1]Sheet1!S100</f>
        <v>0</v>
      </c>
      <c r="T74" s="23">
        <f>[1]Sheet1!T100</f>
        <v>0</v>
      </c>
    </row>
    <row r="75" spans="1:20" ht="17.25" customHeight="1">
      <c r="A75" s="75"/>
      <c r="B75" s="88"/>
      <c r="C75" s="52" t="s">
        <v>82</v>
      </c>
      <c r="D75" s="54"/>
      <c r="E75" s="23"/>
      <c r="F75" s="23"/>
      <c r="G75" s="23"/>
      <c r="H75" s="23">
        <f>[1]Sheet1!I99</f>
        <v>51260</v>
      </c>
      <c r="I75" s="23">
        <f>[1]Sheet1!J99</f>
        <v>25045660</v>
      </c>
      <c r="J75" s="23">
        <f>[1]Sheet1!K99</f>
        <v>0</v>
      </c>
      <c r="K75" s="23">
        <f>[1]Sheet1!L99</f>
        <v>20101080</v>
      </c>
      <c r="L75" s="23">
        <f>[1]Sheet1!M99</f>
        <v>0</v>
      </c>
      <c r="M75" s="23">
        <f>[1]Sheet1!N99</f>
        <v>0</v>
      </c>
      <c r="N75" s="23">
        <f t="shared" si="32"/>
        <v>4944580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80.257737268652534</v>
      </c>
      <c r="S75" s="23">
        <f>[1]Sheet1!S99</f>
        <v>0</v>
      </c>
      <c r="T75" s="23">
        <f>[1]Sheet1!T99</f>
        <v>0</v>
      </c>
    </row>
    <row r="76" spans="1:20" ht="17.25" customHeight="1">
      <c r="A76" s="75"/>
      <c r="B76" s="88"/>
      <c r="C76" s="52" t="s">
        <v>83</v>
      </c>
      <c r="D76" s="54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5"/>
      <c r="B77" s="88"/>
      <c r="C77" s="52" t="s">
        <v>78</v>
      </c>
      <c r="D77" s="54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5"/>
      <c r="B78" s="89"/>
      <c r="C78" s="52" t="s">
        <v>84</v>
      </c>
      <c r="D78" s="54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5"/>
      <c r="B79" s="87" t="s">
        <v>85</v>
      </c>
      <c r="C79" s="52" t="s">
        <v>23</v>
      </c>
      <c r="D79" s="69"/>
      <c r="E79" s="19">
        <f t="shared" ref="E79:N79" si="37">SUM(E80:E85)</f>
        <v>27153000000</v>
      </c>
      <c r="F79" s="19">
        <f t="shared" si="37"/>
        <v>29541000000</v>
      </c>
      <c r="G79" s="19">
        <f t="shared" si="37"/>
        <v>18733000000</v>
      </c>
      <c r="H79" s="19">
        <f t="shared" si="37"/>
        <v>44434750</v>
      </c>
      <c r="I79" s="19">
        <f t="shared" si="37"/>
        <v>22633395900</v>
      </c>
      <c r="J79" s="19">
        <f t="shared" si="37"/>
        <v>201568680</v>
      </c>
      <c r="K79" s="19">
        <f t="shared" si="37"/>
        <v>20155597510</v>
      </c>
      <c r="L79" s="19">
        <f t="shared" si="37"/>
        <v>0</v>
      </c>
      <c r="M79" s="19">
        <f t="shared" si="37"/>
        <v>0</v>
      </c>
      <c r="N79" s="19">
        <f t="shared" si="37"/>
        <v>2477798390</v>
      </c>
      <c r="O79" s="20">
        <f t="shared" si="33"/>
        <v>74.229726033955728</v>
      </c>
      <c r="P79" s="20">
        <f t="shared" si="34"/>
        <v>68.229232287329481</v>
      </c>
      <c r="Q79" s="20">
        <f t="shared" si="35"/>
        <v>107.59407201195749</v>
      </c>
      <c r="R79" s="20">
        <f t="shared" si="36"/>
        <v>89.052467420498743</v>
      </c>
      <c r="S79" s="19">
        <f>SUM(S80:S85)</f>
        <v>29209280</v>
      </c>
      <c r="T79" s="21">
        <f>SUM(T80:T85)</f>
        <v>404496200</v>
      </c>
    </row>
    <row r="80" spans="1:20" ht="18.75" customHeight="1">
      <c r="A80" s="75"/>
      <c r="B80" s="88"/>
      <c r="C80" s="52" t="s">
        <v>86</v>
      </c>
      <c r="D80" s="69"/>
      <c r="E80" s="23">
        <f>[1]Sheet1!$F$31</f>
        <v>27153000000</v>
      </c>
      <c r="F80" s="23">
        <f>[1]Sheet1!$H$31</f>
        <v>29541000000</v>
      </c>
      <c r="G80" s="23">
        <f>[1]Sheet1!$G$31</f>
        <v>18733000000</v>
      </c>
      <c r="H80" s="23">
        <f>[1]Sheet1!I31</f>
        <v>45189990</v>
      </c>
      <c r="I80" s="23">
        <f>[1]Sheet1!J31</f>
        <v>22573222620</v>
      </c>
      <c r="J80" s="23">
        <f>[1]Sheet1!K31</f>
        <v>201504240</v>
      </c>
      <c r="K80" s="23">
        <f>[1]Sheet1!L31</f>
        <v>20105337980</v>
      </c>
      <c r="L80" s="23">
        <f>[1]Sheet1!M31</f>
        <v>0</v>
      </c>
      <c r="M80" s="23">
        <f>[1]Sheet1!N31</f>
        <v>0</v>
      </c>
      <c r="N80" s="23">
        <f t="shared" ref="N80:N85" si="38">I80-K80-M80</f>
        <v>2467884640</v>
      </c>
      <c r="O80" s="20">
        <f t="shared" si="33"/>
        <v>74.044628512503223</v>
      </c>
      <c r="P80" s="20">
        <f t="shared" si="34"/>
        <v>68.059097457770562</v>
      </c>
      <c r="Q80" s="20">
        <f t="shared" si="35"/>
        <v>107.32577793199167</v>
      </c>
      <c r="R80" s="20">
        <f t="shared" si="36"/>
        <v>89.067202846732911</v>
      </c>
      <c r="S80" s="23">
        <f>[1]Sheet1!S31</f>
        <v>28454040</v>
      </c>
      <c r="T80" s="23">
        <f>[1]Sheet1!T30</f>
        <v>0</v>
      </c>
    </row>
    <row r="81" spans="1:20" ht="18.75" customHeight="1">
      <c r="A81" s="75"/>
      <c r="B81" s="88"/>
      <c r="C81" s="52" t="s">
        <v>87</v>
      </c>
      <c r="D81" s="69"/>
      <c r="E81" s="23"/>
      <c r="F81" s="23"/>
      <c r="G81" s="23"/>
      <c r="H81" s="23">
        <f>[1]Sheet1!I32</f>
        <v>0</v>
      </c>
      <c r="I81" s="23">
        <f>[1]Sheet1!J32</f>
        <v>9157190</v>
      </c>
      <c r="J81" s="23">
        <f>[1]Sheet1!K32</f>
        <v>198400</v>
      </c>
      <c r="K81" s="23">
        <f>[1]Sheet1!L32</f>
        <v>8009160</v>
      </c>
      <c r="L81" s="23">
        <f>[1]Sheet1!M32</f>
        <v>0</v>
      </c>
      <c r="M81" s="23">
        <f>[1]Sheet1!N32</f>
        <v>0</v>
      </c>
      <c r="N81" s="23">
        <f t="shared" si="38"/>
        <v>1148030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87.463075463106037</v>
      </c>
      <c r="S81" s="23">
        <f>[1]Sheet1!S32</f>
        <v>0</v>
      </c>
      <c r="T81" s="23">
        <f>[1]Sheet1!T31</f>
        <v>402660360</v>
      </c>
    </row>
    <row r="82" spans="1:20" ht="18.75" customHeight="1">
      <c r="A82" s="75"/>
      <c r="B82" s="88"/>
      <c r="C82" s="52" t="s">
        <v>88</v>
      </c>
      <c r="D82" s="69"/>
      <c r="E82" s="23"/>
      <c r="F82" s="23"/>
      <c r="G82" s="23"/>
      <c r="H82" s="23">
        <f>[1]Sheet1!I33</f>
        <v>0</v>
      </c>
      <c r="I82" s="23">
        <f>[1]Sheet1!J33</f>
        <v>52578980</v>
      </c>
      <c r="J82" s="23">
        <f>[1]Sheet1!K33</f>
        <v>621280</v>
      </c>
      <c r="K82" s="23">
        <f>[1]Sheet1!L33</f>
        <v>43813260</v>
      </c>
      <c r="L82" s="23">
        <f>[1]Sheet1!M33</f>
        <v>0</v>
      </c>
      <c r="M82" s="23">
        <f>[1]Sheet1!N33</f>
        <v>0</v>
      </c>
      <c r="N82" s="23">
        <f t="shared" si="38"/>
        <v>8765720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83.328470807155256</v>
      </c>
      <c r="S82" s="23">
        <f>[1]Sheet1!S33</f>
        <v>0</v>
      </c>
      <c r="T82" s="23">
        <f>[1]Sheet1!T32</f>
        <v>62560</v>
      </c>
    </row>
    <row r="83" spans="1:20" ht="18.75" customHeight="1">
      <c r="A83" s="75"/>
      <c r="B83" s="88"/>
      <c r="C83" s="52" t="s">
        <v>89</v>
      </c>
      <c r="D83" s="69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210390</v>
      </c>
    </row>
    <row r="84" spans="1:20" ht="18.75" customHeight="1">
      <c r="A84" s="75"/>
      <c r="B84" s="88"/>
      <c r="C84" s="52" t="s">
        <v>90</v>
      </c>
      <c r="D84" s="69"/>
      <c r="E84" s="23"/>
      <c r="F84" s="23"/>
      <c r="G84" s="23"/>
      <c r="H84" s="23">
        <f>[1]Sheet1!I35</f>
        <v>-755240</v>
      </c>
      <c r="I84" s="23">
        <f>[1]Sheet1!J35</f>
        <v>-1562890</v>
      </c>
      <c r="J84" s="23">
        <f>[1]Sheet1!K35</f>
        <v>-755240</v>
      </c>
      <c r="K84" s="23">
        <f>[1]Sheet1!L35</f>
        <v>-1562890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100</v>
      </c>
      <c r="S84" s="23">
        <f>[1]Sheet1!S35</f>
        <v>755240</v>
      </c>
      <c r="T84" s="23">
        <f>[1]Sheet1!T35</f>
        <v>1562890</v>
      </c>
    </row>
    <row r="85" spans="1:20" ht="18.75" customHeight="1">
      <c r="A85" s="75"/>
      <c r="B85" s="89"/>
      <c r="C85" s="52" t="s">
        <v>79</v>
      </c>
      <c r="D85" s="69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5"/>
      <c r="B86" s="96" t="s">
        <v>91</v>
      </c>
      <c r="C86" s="52" t="s">
        <v>23</v>
      </c>
      <c r="D86" s="69"/>
      <c r="E86" s="19">
        <f t="shared" ref="E86:N86" si="39">SUM(E87:E88)</f>
        <v>15059000000</v>
      </c>
      <c r="F86" s="19">
        <f t="shared" si="39"/>
        <v>15059000000</v>
      </c>
      <c r="G86" s="19">
        <f t="shared" si="39"/>
        <v>13671000000</v>
      </c>
      <c r="H86" s="19">
        <f t="shared" si="39"/>
        <v>411446450</v>
      </c>
      <c r="I86" s="19">
        <f t="shared" si="39"/>
        <v>15228924200</v>
      </c>
      <c r="J86" s="19">
        <f t="shared" si="39"/>
        <v>557017080</v>
      </c>
      <c r="K86" s="19">
        <f t="shared" si="39"/>
        <v>14445615810</v>
      </c>
      <c r="L86" s="19">
        <f t="shared" si="39"/>
        <v>0</v>
      </c>
      <c r="M86" s="19">
        <f t="shared" si="39"/>
        <v>0</v>
      </c>
      <c r="N86" s="19">
        <f t="shared" si="39"/>
        <v>783308390</v>
      </c>
      <c r="O86" s="20">
        <f t="shared" si="33"/>
        <v>95.926793346171721</v>
      </c>
      <c r="P86" s="20">
        <f t="shared" si="34"/>
        <v>95.926793346171721</v>
      </c>
      <c r="Q86" s="20">
        <f t="shared" si="35"/>
        <v>105.6661239850779</v>
      </c>
      <c r="R86" s="20">
        <f t="shared" si="36"/>
        <v>94.856443044085808</v>
      </c>
      <c r="S86" s="19">
        <f>SUM(S87:S88)</f>
        <v>1074010</v>
      </c>
      <c r="T86" s="21">
        <f>SUM(T87:T88)</f>
        <v>83427540</v>
      </c>
    </row>
    <row r="87" spans="1:20" ht="20.25" customHeight="1">
      <c r="A87" s="75"/>
      <c r="B87" s="67"/>
      <c r="C87" s="52" t="s">
        <v>92</v>
      </c>
      <c r="D87" s="69"/>
      <c r="E87" s="23">
        <f>[1]Sheet1!$F$38</f>
        <v>6978000000</v>
      </c>
      <c r="F87" s="23">
        <f>[1]Sheet1!$H$38</f>
        <v>6978000000</v>
      </c>
      <c r="G87" s="23">
        <f>[1]Sheet1!$G$38</f>
        <v>5814000000</v>
      </c>
      <c r="H87" s="23">
        <f>[1]Sheet1!I38</f>
        <v>400063470</v>
      </c>
      <c r="I87" s="23">
        <f>[1]Sheet1!J38</f>
        <v>4416684890</v>
      </c>
      <c r="J87" s="23">
        <f>[1]Sheet1!K38</f>
        <v>399878350</v>
      </c>
      <c r="K87" s="23">
        <f>[1]Sheet1!L38</f>
        <v>4415528230</v>
      </c>
      <c r="L87" s="23">
        <f>[1]Sheet1!M38</f>
        <v>0</v>
      </c>
      <c r="M87" s="23">
        <f>[1]Sheet1!N38</f>
        <v>0</v>
      </c>
      <c r="N87" s="23">
        <f>I87-K87-M87</f>
        <v>1156660</v>
      </c>
      <c r="O87" s="20">
        <f t="shared" si="33"/>
        <v>63.277847950702203</v>
      </c>
      <c r="P87" s="20">
        <f t="shared" si="34"/>
        <v>63.277847950702203</v>
      </c>
      <c r="Q87" s="20">
        <f t="shared" si="35"/>
        <v>75.946477984176127</v>
      </c>
      <c r="R87" s="20">
        <f t="shared" si="36"/>
        <v>99.973811579752521</v>
      </c>
      <c r="S87" s="23">
        <f>[1]Sheet1!S38</f>
        <v>0</v>
      </c>
      <c r="T87" s="23">
        <f>[1]Sheet1!T38</f>
        <v>0</v>
      </c>
    </row>
    <row r="88" spans="1:20" ht="20.25" customHeight="1">
      <c r="A88" s="75"/>
      <c r="B88" s="68"/>
      <c r="C88" s="52" t="s">
        <v>93</v>
      </c>
      <c r="D88" s="69"/>
      <c r="E88" s="23">
        <f>[1]Sheet1!$F$39</f>
        <v>8081000000</v>
      </c>
      <c r="F88" s="23">
        <f>[1]Sheet1!$H$39</f>
        <v>8081000000</v>
      </c>
      <c r="G88" s="23">
        <f>[1]Sheet1!$G$39</f>
        <v>7857000000</v>
      </c>
      <c r="H88" s="23">
        <f>[1]Sheet1!I39</f>
        <v>11382980</v>
      </c>
      <c r="I88" s="23">
        <f>[1]Sheet1!J39</f>
        <v>10812239310</v>
      </c>
      <c r="J88" s="23">
        <f>[1]Sheet1!K39</f>
        <v>157138730</v>
      </c>
      <c r="K88" s="23">
        <f>[1]Sheet1!L39</f>
        <v>10030087580</v>
      </c>
      <c r="L88" s="23">
        <f>[1]Sheet1!M39</f>
        <v>0</v>
      </c>
      <c r="M88" s="23">
        <f>[1]Sheet1!N39</f>
        <v>0</v>
      </c>
      <c r="N88" s="23">
        <f>I88-K88-M88</f>
        <v>782151730</v>
      </c>
      <c r="O88" s="20">
        <f t="shared" si="33"/>
        <v>124.11938596708328</v>
      </c>
      <c r="P88" s="20">
        <f t="shared" si="34"/>
        <v>124.11938596708328</v>
      </c>
      <c r="Q88" s="20">
        <f t="shared" si="35"/>
        <v>127.65798116329388</v>
      </c>
      <c r="R88" s="20">
        <f t="shared" si="36"/>
        <v>92.766052363670809</v>
      </c>
      <c r="S88" s="23">
        <f>[1]Sheet1!S39</f>
        <v>1074010</v>
      </c>
      <c r="T88" s="23">
        <f>[1]Sheet1!T39</f>
        <v>83427540</v>
      </c>
    </row>
    <row r="89" spans="1:20" ht="20.25" customHeight="1">
      <c r="A89" s="75"/>
      <c r="B89" s="108" t="s">
        <v>94</v>
      </c>
      <c r="C89" s="82" t="s">
        <v>23</v>
      </c>
      <c r="D89" s="83"/>
      <c r="E89" s="19">
        <f>SUM(E90:E91)</f>
        <v>39375000000</v>
      </c>
      <c r="F89" s="19">
        <f t="shared" ref="F89:M89" si="40">SUM(F90:F91)</f>
        <v>37772000000</v>
      </c>
      <c r="G89" s="19">
        <f t="shared" si="40"/>
        <v>30055000000</v>
      </c>
      <c r="H89" s="19">
        <f t="shared" si="40"/>
        <v>1280016350</v>
      </c>
      <c r="I89" s="19">
        <f t="shared" si="40"/>
        <v>34204925260</v>
      </c>
      <c r="J89" s="19">
        <f t="shared" si="40"/>
        <v>1586754040</v>
      </c>
      <c r="K89" s="19">
        <f t="shared" si="40"/>
        <v>31449528140</v>
      </c>
      <c r="L89" s="19">
        <f t="shared" si="40"/>
        <v>0</v>
      </c>
      <c r="M89" s="19">
        <f t="shared" si="40"/>
        <v>0</v>
      </c>
      <c r="N89" s="19">
        <f>SUM(N90:N91)</f>
        <v>2755397120</v>
      </c>
      <c r="O89" s="20">
        <f>IF(E89=0,0,+K89/E89)*100</f>
        <v>79.871817498412696</v>
      </c>
      <c r="P89" s="20">
        <f>IF(F89=0,0,+K89/F89)*100</f>
        <v>83.261485068304566</v>
      </c>
      <c r="Q89" s="20">
        <f>IF(G89=0,0,+K89/G89)*100</f>
        <v>104.63992061221094</v>
      </c>
      <c r="R89" s="20">
        <f>IF(I89=0,0,+K89/I89)*100</f>
        <v>91.944443383356187</v>
      </c>
      <c r="S89" s="19">
        <f>SUM(S90:S91)</f>
        <v>22934490</v>
      </c>
      <c r="T89" s="21">
        <f>SUM(T90:T91)</f>
        <v>187711570</v>
      </c>
    </row>
    <row r="90" spans="1:20" ht="20.25" customHeight="1">
      <c r="A90" s="75"/>
      <c r="B90" s="109"/>
      <c r="C90" s="82" t="s">
        <v>94</v>
      </c>
      <c r="D90" s="83"/>
      <c r="E90" s="23">
        <f>[1]Sheet1!$F$41</f>
        <v>39375000000</v>
      </c>
      <c r="F90" s="23">
        <f>[1]Sheet1!$H$41</f>
        <v>37772000000</v>
      </c>
      <c r="G90" s="23">
        <f>[1]Sheet1!$G$41</f>
        <v>30055000000</v>
      </c>
      <c r="H90" s="23">
        <f>[1]Sheet1!I41</f>
        <v>1280235600</v>
      </c>
      <c r="I90" s="23">
        <f>[1]Sheet1!J41</f>
        <v>34205370010</v>
      </c>
      <c r="J90" s="23">
        <f>[1]Sheet1!K41</f>
        <v>1586973290</v>
      </c>
      <c r="K90" s="23">
        <f>[1]Sheet1!L41</f>
        <v>31449972890</v>
      </c>
      <c r="L90" s="23">
        <f>[1]Sheet1!M41</f>
        <v>0</v>
      </c>
      <c r="M90" s="23">
        <f>[1]Sheet1!N41</f>
        <v>0</v>
      </c>
      <c r="N90" s="23">
        <f>I90-K90-M90</f>
        <v>2755397120</v>
      </c>
      <c r="O90" s="20">
        <f>IF(E90=0,0,+K90/E90)*100</f>
        <v>79.87294702222222</v>
      </c>
      <c r="P90" s="20">
        <f>IF(F90=0,0,+K90/F90)*100</f>
        <v>83.262662527798369</v>
      </c>
      <c r="Q90" s="20">
        <f>IF(G90=0,0,+K90/G90)*100</f>
        <v>104.64140039926801</v>
      </c>
      <c r="R90" s="20">
        <f>IF(I90=0,0,+K90/I90)*100</f>
        <v>91.944548124477365</v>
      </c>
      <c r="S90" s="23">
        <f>[1]Sheet1!S41</f>
        <v>22715240</v>
      </c>
      <c r="T90" s="23">
        <f>[1]Sheet1!T41</f>
        <v>187266820</v>
      </c>
    </row>
    <row r="91" spans="1:20" ht="20.25" customHeight="1">
      <c r="A91" s="75"/>
      <c r="B91" s="109"/>
      <c r="C91" s="82" t="s">
        <v>95</v>
      </c>
      <c r="D91" s="83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-219250</v>
      </c>
      <c r="I91" s="23">
        <f>[1]Sheet1!J42</f>
        <v>-444750</v>
      </c>
      <c r="J91" s="23">
        <f>[1]Sheet1!K42</f>
        <v>-219250</v>
      </c>
      <c r="K91" s="23">
        <f>[1]Sheet1!L42</f>
        <v>-444750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100</v>
      </c>
      <c r="S91" s="23">
        <f>[1]Sheet1!S42</f>
        <v>219250</v>
      </c>
      <c r="T91" s="23">
        <f>[1]Sheet1!T42</f>
        <v>444750</v>
      </c>
    </row>
    <row r="92" spans="1:20" ht="20.25" customHeight="1">
      <c r="A92" s="75"/>
      <c r="B92" s="102" t="s">
        <v>96</v>
      </c>
      <c r="C92" s="104" t="s">
        <v>23</v>
      </c>
      <c r="D92" s="105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5"/>
      <c r="B93" s="67"/>
      <c r="C93" s="52" t="s">
        <v>97</v>
      </c>
      <c r="D93" s="69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76"/>
      <c r="B94" s="103"/>
      <c r="C94" s="106" t="s">
        <v>98</v>
      </c>
      <c r="D94" s="107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5" t="s">
        <v>99</v>
      </c>
      <c r="B95" s="112" t="s">
        <v>23</v>
      </c>
      <c r="C95" s="113" t="s">
        <v>100</v>
      </c>
      <c r="D95" s="114"/>
      <c r="E95" s="35">
        <f t="shared" ref="E95:M95" si="43">SUM(E96:E100)</f>
        <v>1530000000</v>
      </c>
      <c r="F95" s="35">
        <f t="shared" si="43"/>
        <v>1530000000</v>
      </c>
      <c r="G95" s="35">
        <f t="shared" si="43"/>
        <v>1147500000</v>
      </c>
      <c r="H95" s="35">
        <f t="shared" si="43"/>
        <v>-126912840</v>
      </c>
      <c r="I95" s="35">
        <f t="shared" si="43"/>
        <v>-1268852274</v>
      </c>
      <c r="J95" s="35">
        <f t="shared" si="43"/>
        <v>-19419280</v>
      </c>
      <c r="K95" s="35">
        <f t="shared" si="43"/>
        <v>-10579020514</v>
      </c>
      <c r="L95" s="35">
        <f t="shared" si="43"/>
        <v>23383130</v>
      </c>
      <c r="M95" s="35">
        <f t="shared" si="43"/>
        <v>32083520</v>
      </c>
      <c r="N95" s="35">
        <f t="shared" si="42"/>
        <v>9278084720</v>
      </c>
      <c r="O95" s="36">
        <f t="shared" si="33"/>
        <v>-691.43924928104582</v>
      </c>
      <c r="P95" s="36">
        <f t="shared" si="34"/>
        <v>-691.43924928104582</v>
      </c>
      <c r="Q95" s="36">
        <f t="shared" si="35"/>
        <v>-921.91899904139427</v>
      </c>
      <c r="R95" s="36">
        <f t="shared" si="36"/>
        <v>833.74721634458774</v>
      </c>
      <c r="S95" s="35">
        <f>SUM(S96:S100)</f>
        <v>173033340</v>
      </c>
      <c r="T95" s="37">
        <f>SUM(T96:T100)</f>
        <v>14112928230</v>
      </c>
    </row>
    <row r="96" spans="1:20" ht="19.5" customHeight="1">
      <c r="A96" s="110"/>
      <c r="B96" s="78"/>
      <c r="C96" s="52" t="s">
        <v>25</v>
      </c>
      <c r="D96" s="69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-102080050</v>
      </c>
      <c r="I96" s="19">
        <f t="shared" si="44"/>
        <v>-9910840414</v>
      </c>
      <c r="J96" s="19">
        <f t="shared" si="44"/>
        <v>-81024010</v>
      </c>
      <c r="K96" s="19">
        <f t="shared" si="44"/>
        <v>-12394264554</v>
      </c>
      <c r="L96" s="19">
        <f t="shared" si="44"/>
        <v>12808810</v>
      </c>
      <c r="M96" s="19">
        <f t="shared" si="44"/>
        <v>13930760</v>
      </c>
      <c r="N96" s="19">
        <f t="shared" si="44"/>
        <v>2469493380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125.05765440932666</v>
      </c>
      <c r="S96" s="19">
        <f t="shared" si="44"/>
        <v>111111710</v>
      </c>
      <c r="T96" s="21">
        <f t="shared" si="44"/>
        <v>13896309600</v>
      </c>
    </row>
    <row r="97" spans="1:20" ht="19.5" customHeight="1">
      <c r="A97" s="110"/>
      <c r="B97" s="78"/>
      <c r="C97" s="52" t="s">
        <v>26</v>
      </c>
      <c r="D97" s="69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110"/>
      <c r="B98" s="78"/>
      <c r="C98" s="52" t="s">
        <v>27</v>
      </c>
      <c r="D98" s="69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110"/>
      <c r="B99" s="78"/>
      <c r="C99" s="52" t="s">
        <v>28</v>
      </c>
      <c r="D99" s="69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110"/>
      <c r="B100" s="79"/>
      <c r="C100" s="106" t="s">
        <v>29</v>
      </c>
      <c r="D100" s="107"/>
      <c r="E100" s="39">
        <f>SUM(E111,E135,E136,E150,E159,E160,E163)</f>
        <v>1530000000</v>
      </c>
      <c r="F100" s="39">
        <f t="shared" ref="F100:T100" si="45">SUM(F111,F135,F136,F150,F159,F160,F163)</f>
        <v>1530000000</v>
      </c>
      <c r="G100" s="39">
        <f t="shared" si="45"/>
        <v>1147500000</v>
      </c>
      <c r="H100" s="39">
        <f>SUM(H111,H135,H136,H150,H159,H160,H163)</f>
        <v>-24832790</v>
      </c>
      <c r="I100" s="39">
        <f t="shared" si="45"/>
        <v>8641988140</v>
      </c>
      <c r="J100" s="39">
        <f t="shared" si="45"/>
        <v>61604730</v>
      </c>
      <c r="K100" s="39">
        <f t="shared" si="45"/>
        <v>1815244040</v>
      </c>
      <c r="L100" s="39">
        <f t="shared" si="45"/>
        <v>10574320</v>
      </c>
      <c r="M100" s="39">
        <f t="shared" si="45"/>
        <v>18152760</v>
      </c>
      <c r="N100" s="39">
        <f t="shared" si="45"/>
        <v>6808591340</v>
      </c>
      <c r="O100" s="39">
        <f>IF(E100=0,0,+K100/E100)*100</f>
        <v>118.64340130718954</v>
      </c>
      <c r="P100" s="39">
        <f>IF(F100=0,0,+K100/F100)*100</f>
        <v>118.64340130718954</v>
      </c>
      <c r="Q100" s="39">
        <f>IF(G100=0,0,+K100/G100)*100</f>
        <v>158.19120174291939</v>
      </c>
      <c r="R100" s="39">
        <f>IF(I100=0,0,+K100/I100)*100</f>
        <v>21.004935561043247</v>
      </c>
      <c r="S100" s="39">
        <f t="shared" si="45"/>
        <v>61921630</v>
      </c>
      <c r="T100" s="40">
        <f t="shared" si="45"/>
        <v>216618630</v>
      </c>
    </row>
    <row r="101" spans="1:20" ht="19.5" customHeight="1">
      <c r="A101" s="110"/>
      <c r="B101" s="94" t="s">
        <v>30</v>
      </c>
      <c r="C101" s="104" t="s">
        <v>23</v>
      </c>
      <c r="D101" s="105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-41314440</v>
      </c>
      <c r="I101" s="29">
        <f t="shared" si="46"/>
        <v>-8637988360</v>
      </c>
      <c r="J101" s="29">
        <f t="shared" si="46"/>
        <v>-41314440</v>
      </c>
      <c r="K101" s="29">
        <f t="shared" si="46"/>
        <v>-8882541670</v>
      </c>
      <c r="L101" s="29">
        <f t="shared" si="46"/>
        <v>0</v>
      </c>
      <c r="M101" s="29">
        <f t="shared" si="46"/>
        <v>0</v>
      </c>
      <c r="N101" s="29">
        <f>SUM(N102:N105)</f>
        <v>244553310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102.83113729502639</v>
      </c>
      <c r="S101" s="29">
        <f>SUM(S102:S105)</f>
        <v>41314440</v>
      </c>
      <c r="T101" s="31">
        <f>SUM(T102:T105)</f>
        <v>9025270310</v>
      </c>
    </row>
    <row r="102" spans="1:20" ht="19.5" customHeight="1">
      <c r="A102" s="110"/>
      <c r="B102" s="88"/>
      <c r="C102" s="52" t="s">
        <v>31</v>
      </c>
      <c r="D102" s="69"/>
      <c r="E102" s="23"/>
      <c r="F102" s="23"/>
      <c r="G102" s="23"/>
      <c r="H102" s="23">
        <f>[1]Sheet1!I110+[1]Sheet1!I163</f>
        <v>-41057130</v>
      </c>
      <c r="I102" s="23">
        <f>[1]Sheet1!J110+[1]Sheet1!J163</f>
        <v>-8637458230</v>
      </c>
      <c r="J102" s="23">
        <f>[1]Sheet1!K110+[1]Sheet1!K163</f>
        <v>-41057130</v>
      </c>
      <c r="K102" s="23">
        <f>[1]Sheet1!L110+[1]Sheet1!L163</f>
        <v>-8880427400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242969170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102.81297070886095</v>
      </c>
      <c r="S102" s="23">
        <f>[1]Sheet1!S110+[1]Sheet1!S163</f>
        <v>41057130</v>
      </c>
      <c r="T102" s="23">
        <f>[1]Sheet1!T110+[1]Sheet1!T163</f>
        <v>9020021060</v>
      </c>
    </row>
    <row r="103" spans="1:20" ht="19.5" customHeight="1">
      <c r="A103" s="110"/>
      <c r="B103" s="88"/>
      <c r="C103" s="52" t="s">
        <v>32</v>
      </c>
      <c r="D103" s="69"/>
      <c r="E103" s="23"/>
      <c r="F103" s="23"/>
      <c r="G103" s="23"/>
      <c r="H103" s="23">
        <f>[1]Sheet1!I111+[1]Sheet1!I164</f>
        <v>-257310</v>
      </c>
      <c r="I103" s="23">
        <f>[1]Sheet1!J111+[1]Sheet1!J164</f>
        <v>-1452320</v>
      </c>
      <c r="J103" s="23">
        <f>[1]Sheet1!K111+[1]Sheet1!K164</f>
        <v>-257310</v>
      </c>
      <c r="K103" s="23">
        <f>[1]Sheet1!L111+[1]Sheet1!L164</f>
        <v>-2114270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661950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145.57879806103338</v>
      </c>
      <c r="S103" s="23">
        <f>[1]Sheet1!S111+[1]Sheet1!S164</f>
        <v>257310</v>
      </c>
      <c r="T103" s="23">
        <f>[1]Sheet1!T111+[1]Sheet1!T164</f>
        <v>5249250</v>
      </c>
    </row>
    <row r="104" spans="1:20" ht="19.5" customHeight="1">
      <c r="A104" s="110"/>
      <c r="B104" s="88"/>
      <c r="C104" s="52" t="s">
        <v>33</v>
      </c>
      <c r="D104" s="69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110"/>
      <c r="B105" s="89"/>
      <c r="C105" s="90" t="s">
        <v>34</v>
      </c>
      <c r="D105" s="91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110"/>
      <c r="B106" s="87" t="s">
        <v>40</v>
      </c>
      <c r="C106" s="52" t="s">
        <v>23</v>
      </c>
      <c r="D106" s="69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0</v>
      </c>
      <c r="I106" s="19">
        <f t="shared" si="51"/>
        <v>-5906850</v>
      </c>
      <c r="J106" s="19">
        <f t="shared" si="51"/>
        <v>0</v>
      </c>
      <c r="K106" s="19">
        <f t="shared" si="51"/>
        <v>-7229720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122.3955238409643</v>
      </c>
      <c r="S106" s="19">
        <f>SUM(S107:S110)</f>
        <v>0</v>
      </c>
      <c r="T106" s="41">
        <f>SUM(T107:T110)</f>
        <v>7919530</v>
      </c>
    </row>
    <row r="107" spans="1:20" ht="19.5" customHeight="1">
      <c r="A107" s="110"/>
      <c r="B107" s="115"/>
      <c r="C107" s="52" t="s">
        <v>31</v>
      </c>
      <c r="D107" s="69"/>
      <c r="E107" s="23"/>
      <c r="F107" s="23"/>
      <c r="G107" s="23"/>
      <c r="H107" s="23">
        <f>[1]Sheet1!I172</f>
        <v>0</v>
      </c>
      <c r="I107" s="23">
        <f>[1]Sheet1!J172</f>
        <v>-6611660</v>
      </c>
      <c r="J107" s="23">
        <f>[1]Sheet1!K172</f>
        <v>0</v>
      </c>
      <c r="K107" s="23">
        <f>[1]Sheet1!L172</f>
        <v>-7919530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119.78126521932464</v>
      </c>
      <c r="S107" s="23">
        <f>[1]Sheet1!S172</f>
        <v>0</v>
      </c>
      <c r="T107" s="23">
        <f>[1]Sheet1!T172</f>
        <v>7919530</v>
      </c>
    </row>
    <row r="108" spans="1:20" ht="19.5" customHeight="1">
      <c r="A108" s="110"/>
      <c r="B108" s="115"/>
      <c r="C108" s="52" t="s">
        <v>32</v>
      </c>
      <c r="D108" s="69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110"/>
      <c r="B109" s="115"/>
      <c r="C109" s="52" t="s">
        <v>33</v>
      </c>
      <c r="D109" s="69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110"/>
      <c r="B110" s="116"/>
      <c r="C110" s="90" t="s">
        <v>34</v>
      </c>
      <c r="D110" s="91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110"/>
      <c r="B111" s="87" t="s">
        <v>101</v>
      </c>
      <c r="C111" s="52" t="s">
        <v>23</v>
      </c>
      <c r="D111" s="69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205520</v>
      </c>
      <c r="I111" s="19">
        <f t="shared" si="52"/>
        <v>47134130</v>
      </c>
      <c r="J111" s="19">
        <f t="shared" si="52"/>
        <v>452480</v>
      </c>
      <c r="K111" s="19">
        <f t="shared" si="52"/>
        <v>4087870</v>
      </c>
      <c r="L111" s="19">
        <f t="shared" si="52"/>
        <v>129780</v>
      </c>
      <c r="M111" s="19">
        <f t="shared" si="52"/>
        <v>6406140</v>
      </c>
      <c r="N111" s="19">
        <f>SUM(N112:N113)</f>
        <v>36640120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8.6728449215038008</v>
      </c>
      <c r="S111" s="19">
        <f>SUM(S112:S113)</f>
        <v>30640</v>
      </c>
      <c r="T111" s="19">
        <f>SUM(T112:T113)</f>
        <v>215450</v>
      </c>
    </row>
    <row r="112" spans="1:20" ht="19.5" customHeight="1">
      <c r="A112" s="110"/>
      <c r="B112" s="88"/>
      <c r="C112" s="52" t="s">
        <v>102</v>
      </c>
      <c r="D112" s="69"/>
      <c r="E112" s="23"/>
      <c r="F112" s="23"/>
      <c r="G112" s="23"/>
      <c r="H112" s="23">
        <f>[1]Sheet1!I194</f>
        <v>205520</v>
      </c>
      <c r="I112" s="23">
        <f>[1]Sheet1!J194</f>
        <v>36016770</v>
      </c>
      <c r="J112" s="23">
        <f>[1]Sheet1!K194</f>
        <v>452480</v>
      </c>
      <c r="K112" s="23">
        <f>[1]Sheet1!L194</f>
        <v>2466760</v>
      </c>
      <c r="L112" s="23">
        <f>[1]Sheet1!M194</f>
        <v>129780</v>
      </c>
      <c r="M112" s="23">
        <f>[1]Sheet1!N194</f>
        <v>6406140</v>
      </c>
      <c r="N112" s="23">
        <f t="shared" ref="N112:N117" si="53">I112-K112-M112</f>
        <v>27143870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6.8489206555723907</v>
      </c>
      <c r="S112" s="23">
        <f>[1]Sheet1!S194</f>
        <v>30640</v>
      </c>
      <c r="T112" s="23">
        <f>[1]Sheet1!T194</f>
        <v>215450</v>
      </c>
    </row>
    <row r="113" spans="1:20" ht="19.5" customHeight="1">
      <c r="A113" s="110"/>
      <c r="B113" s="89"/>
      <c r="C113" s="52" t="s">
        <v>103</v>
      </c>
      <c r="D113" s="69"/>
      <c r="E113" s="23"/>
      <c r="F113" s="23"/>
      <c r="G113" s="23"/>
      <c r="H113" s="23">
        <f>[1]Sheet1!I195</f>
        <v>0</v>
      </c>
      <c r="I113" s="23">
        <f>[1]Sheet1!J195</f>
        <v>11117360</v>
      </c>
      <c r="J113" s="23">
        <f>[1]Sheet1!K195</f>
        <v>0</v>
      </c>
      <c r="K113" s="23">
        <f>[1]Sheet1!L195</f>
        <v>1621110</v>
      </c>
      <c r="L113" s="23">
        <f>[1]Sheet1!M195</f>
        <v>0</v>
      </c>
      <c r="M113" s="23">
        <f>[1]Sheet1!N195</f>
        <v>0</v>
      </c>
      <c r="N113" s="23">
        <f t="shared" si="53"/>
        <v>9496250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14.581789201752935</v>
      </c>
      <c r="S113" s="23">
        <f>[1]Sheet1!S195</f>
        <v>0</v>
      </c>
      <c r="T113" s="23">
        <f>[1]Sheet1!T195</f>
        <v>0</v>
      </c>
    </row>
    <row r="114" spans="1:20" ht="19.5" customHeight="1">
      <c r="A114" s="110"/>
      <c r="B114" s="52" t="s">
        <v>41</v>
      </c>
      <c r="C114" s="86"/>
      <c r="D114" s="69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110"/>
      <c r="B115" s="52" t="s">
        <v>43</v>
      </c>
      <c r="C115" s="86"/>
      <c r="D115" s="69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110"/>
      <c r="B116" s="52" t="s">
        <v>44</v>
      </c>
      <c r="C116" s="86"/>
      <c r="D116" s="69"/>
      <c r="E116" s="23"/>
      <c r="F116" s="23"/>
      <c r="G116" s="23"/>
      <c r="H116" s="23">
        <f>[1]Sheet1!I189</f>
        <v>404750</v>
      </c>
      <c r="I116" s="23">
        <f>[1]Sheet1!J189</f>
        <v>209710176</v>
      </c>
      <c r="J116" s="23">
        <f>[1]Sheet1!K189</f>
        <v>1301390</v>
      </c>
      <c r="K116" s="23">
        <f>[1]Sheet1!L189</f>
        <v>21804396</v>
      </c>
      <c r="L116" s="23">
        <f>[1]Sheet1!M189</f>
        <v>3354960</v>
      </c>
      <c r="M116" s="23">
        <f>[1]Sheet1!N189</f>
        <v>3482820</v>
      </c>
      <c r="N116" s="23">
        <f t="shared" si="53"/>
        <v>184422960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10.39739530808462</v>
      </c>
      <c r="S116" s="23">
        <f>[1]Sheet1!S189</f>
        <v>6520</v>
      </c>
      <c r="T116" s="23">
        <f>[1]Sheet1!T189</f>
        <v>1193580</v>
      </c>
    </row>
    <row r="117" spans="1:20" ht="19.5" customHeight="1">
      <c r="A117" s="110"/>
      <c r="B117" s="52" t="s">
        <v>51</v>
      </c>
      <c r="C117" s="86"/>
      <c r="D117" s="69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110"/>
      <c r="B118" s="87" t="s">
        <v>94</v>
      </c>
      <c r="C118" s="52" t="s">
        <v>23</v>
      </c>
      <c r="D118" s="69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-12549430</v>
      </c>
      <c r="I118" s="19">
        <f t="shared" si="54"/>
        <v>-308434730</v>
      </c>
      <c r="J118" s="19">
        <f t="shared" si="54"/>
        <v>-1164880</v>
      </c>
      <c r="K118" s="19">
        <f t="shared" si="54"/>
        <v>-1161738300</v>
      </c>
      <c r="L118" s="19">
        <f t="shared" si="54"/>
        <v>1879580</v>
      </c>
      <c r="M118" s="19">
        <f t="shared" si="54"/>
        <v>2090620</v>
      </c>
      <c r="N118" s="19">
        <f>SUM(N119:N120)</f>
        <v>851212950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376.65612429573025</v>
      </c>
      <c r="S118" s="19">
        <f>SUM(S119:S120)</f>
        <v>16295150</v>
      </c>
      <c r="T118" s="41">
        <f>SUM(T119:T120)</f>
        <v>1576564890</v>
      </c>
    </row>
    <row r="119" spans="1:20" ht="19.5" customHeight="1">
      <c r="A119" s="110"/>
      <c r="B119" s="88"/>
      <c r="C119" s="52" t="s">
        <v>94</v>
      </c>
      <c r="D119" s="69"/>
      <c r="E119" s="23"/>
      <c r="F119" s="23"/>
      <c r="G119" s="23"/>
      <c r="H119" s="23">
        <f>[1]Sheet1!I143</f>
        <v>-12532830</v>
      </c>
      <c r="I119" s="23">
        <f>[1]Sheet1!J143</f>
        <v>-306928540</v>
      </c>
      <c r="J119" s="23">
        <f>[1]Sheet1!K143</f>
        <v>-1148280</v>
      </c>
      <c r="K119" s="23">
        <f>[1]Sheet1!L143</f>
        <v>-1160232110</v>
      </c>
      <c r="L119" s="23">
        <f>[1]Sheet1!M143</f>
        <v>1879580</v>
      </c>
      <c r="M119" s="23">
        <f>[1]Sheet1!N143</f>
        <v>2090620</v>
      </c>
      <c r="N119" s="23">
        <f>I119-K119-M119</f>
        <v>851212950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378.01375851199765</v>
      </c>
      <c r="S119" s="23">
        <f>[1]Sheet1!S143</f>
        <v>16278550</v>
      </c>
      <c r="T119" s="23">
        <f>[1]Sheet1!T143</f>
        <v>1575058700</v>
      </c>
    </row>
    <row r="120" spans="1:20" ht="19.5" customHeight="1">
      <c r="A120" s="110"/>
      <c r="B120" s="89"/>
      <c r="C120" s="52" t="s">
        <v>95</v>
      </c>
      <c r="D120" s="69"/>
      <c r="E120" s="23"/>
      <c r="F120" s="23"/>
      <c r="G120" s="23"/>
      <c r="H120" s="23">
        <f>[1]Sheet1!I144</f>
        <v>-16600</v>
      </c>
      <c r="I120" s="23">
        <f>[1]Sheet1!J144</f>
        <v>-1506190</v>
      </c>
      <c r="J120" s="23">
        <f>[1]Sheet1!K144</f>
        <v>-16600</v>
      </c>
      <c r="K120" s="23">
        <f>[1]Sheet1!L144</f>
        <v>-1506190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16600</v>
      </c>
      <c r="T120" s="23">
        <f>[1]Sheet1!T144</f>
        <v>1506190</v>
      </c>
    </row>
    <row r="121" spans="1:20" ht="19.5" customHeight="1">
      <c r="A121" s="110"/>
      <c r="B121" s="52" t="s">
        <v>104</v>
      </c>
      <c r="C121" s="53"/>
      <c r="D121" s="54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524590</v>
      </c>
      <c r="I121" s="19">
        <f t="shared" si="55"/>
        <v>31552720</v>
      </c>
      <c r="J121" s="19">
        <f t="shared" si="55"/>
        <v>467680</v>
      </c>
      <c r="K121" s="19">
        <f t="shared" si="55"/>
        <v>-35430140</v>
      </c>
      <c r="L121" s="19">
        <f t="shared" si="55"/>
        <v>0</v>
      </c>
      <c r="M121" s="19">
        <f t="shared" si="55"/>
        <v>0</v>
      </c>
      <c r="N121" s="19">
        <f>SUM(N122,N130)</f>
        <v>66982860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-112.28870284400203</v>
      </c>
      <c r="S121" s="19">
        <f>SUM(S122,S130)</f>
        <v>53010</v>
      </c>
      <c r="T121" s="41">
        <f>SUM(T122,T130)</f>
        <v>80874770</v>
      </c>
    </row>
    <row r="122" spans="1:20" ht="19.5" customHeight="1">
      <c r="A122" s="110"/>
      <c r="B122" s="87" t="s">
        <v>60</v>
      </c>
      <c r="C122" s="52" t="s">
        <v>54</v>
      </c>
      <c r="D122" s="69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100000</v>
      </c>
      <c r="I122" s="42">
        <f t="shared" si="56"/>
        <v>-79184320</v>
      </c>
      <c r="J122" s="42">
        <f t="shared" si="56"/>
        <v>100000</v>
      </c>
      <c r="K122" s="42">
        <f t="shared" si="56"/>
        <v>-76919820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97.14021664895273</v>
      </c>
      <c r="S122" s="42">
        <f>SUM(S123:S129)</f>
        <v>0</v>
      </c>
      <c r="T122" s="44">
        <f>SUM(T123:T129)</f>
        <v>78397430</v>
      </c>
    </row>
    <row r="123" spans="1:20" ht="19.5" customHeight="1">
      <c r="A123" s="110"/>
      <c r="B123" s="88"/>
      <c r="C123" s="52" t="s">
        <v>105</v>
      </c>
      <c r="D123" s="69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110"/>
      <c r="B124" s="88"/>
      <c r="C124" s="52" t="s">
        <v>106</v>
      </c>
      <c r="D124" s="69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110"/>
      <c r="B125" s="88"/>
      <c r="C125" s="52" t="s">
        <v>107</v>
      </c>
      <c r="D125" s="69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110"/>
      <c r="B126" s="88"/>
      <c r="C126" s="52" t="s">
        <v>61</v>
      </c>
      <c r="D126" s="69"/>
      <c r="E126" s="23"/>
      <c r="F126" s="23"/>
      <c r="G126" s="23"/>
      <c r="H126" s="23">
        <f>[1]Sheet1!I181</f>
        <v>0</v>
      </c>
      <c r="I126" s="23">
        <f>[1]Sheet1!J181</f>
        <v>831920</v>
      </c>
      <c r="J126" s="23">
        <f>[1]Sheet1!K181</f>
        <v>0</v>
      </c>
      <c r="K126" s="23">
        <f>[1]Sheet1!L181</f>
        <v>1076110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129.35258197903644</v>
      </c>
      <c r="S126" s="23">
        <f>[1]Sheet1!S181</f>
        <v>0</v>
      </c>
      <c r="T126" s="23">
        <f>[1]Sheet1!T181</f>
        <v>0</v>
      </c>
    </row>
    <row r="127" spans="1:20" ht="19.5" customHeight="1">
      <c r="A127" s="110"/>
      <c r="B127" s="88"/>
      <c r="C127" s="52" t="s">
        <v>62</v>
      </c>
      <c r="D127" s="69"/>
      <c r="E127" s="23"/>
      <c r="F127" s="23"/>
      <c r="G127" s="23"/>
      <c r="H127" s="23">
        <f>[1]Sheet1!I182</f>
        <v>100000</v>
      </c>
      <c r="I127" s="23">
        <f>[1]Sheet1!J182</f>
        <v>-1669640</v>
      </c>
      <c r="J127" s="23">
        <f>[1]Sheet1!K182</f>
        <v>100000</v>
      </c>
      <c r="K127" s="23">
        <f>[1]Sheet1!L182</f>
        <v>350670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-21.002731127668241</v>
      </c>
      <c r="S127" s="23">
        <f>[1]Sheet1!S182</f>
        <v>0</v>
      </c>
      <c r="T127" s="23">
        <f>[1]Sheet1!T182</f>
        <v>50830</v>
      </c>
    </row>
    <row r="128" spans="1:20" ht="19.5" customHeight="1">
      <c r="A128" s="110"/>
      <c r="B128" s="88"/>
      <c r="C128" s="52" t="s">
        <v>63</v>
      </c>
      <c r="D128" s="69"/>
      <c r="E128" s="23"/>
      <c r="F128" s="23"/>
      <c r="G128" s="23"/>
      <c r="H128" s="23">
        <f>[1]Sheet1!I183</f>
        <v>0</v>
      </c>
      <c r="I128" s="23">
        <f>[1]Sheet1!J183</f>
        <v>-78346600</v>
      </c>
      <c r="J128" s="23">
        <f>[1]Sheet1!K183</f>
        <v>0</v>
      </c>
      <c r="K128" s="23">
        <f>[1]Sheet1!L183</f>
        <v>-78346600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0</v>
      </c>
      <c r="T128" s="23">
        <f>[1]Sheet1!T183</f>
        <v>78346600</v>
      </c>
    </row>
    <row r="129" spans="1:20" ht="19.5" customHeight="1">
      <c r="A129" s="110"/>
      <c r="B129" s="89"/>
      <c r="C129" s="52" t="s">
        <v>65</v>
      </c>
      <c r="D129" s="69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110"/>
      <c r="B130" s="87" t="s">
        <v>52</v>
      </c>
      <c r="C130" s="52" t="s">
        <v>23</v>
      </c>
      <c r="D130" s="69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424590</v>
      </c>
      <c r="I130" s="19">
        <f t="shared" si="58"/>
        <v>110737040</v>
      </c>
      <c r="J130" s="19">
        <f t="shared" si="58"/>
        <v>367680</v>
      </c>
      <c r="K130" s="19">
        <f t="shared" si="58"/>
        <v>41489680</v>
      </c>
      <c r="L130" s="19">
        <f t="shared" si="58"/>
        <v>0</v>
      </c>
      <c r="M130" s="19">
        <f t="shared" si="58"/>
        <v>0</v>
      </c>
      <c r="N130" s="19">
        <f>SUM(N131,N135)</f>
        <v>69247360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37.46684939384329</v>
      </c>
      <c r="S130" s="19">
        <f>SUM(S131,S135)</f>
        <v>53010</v>
      </c>
      <c r="T130" s="41">
        <f>SUM(T131,T135)</f>
        <v>2477340</v>
      </c>
    </row>
    <row r="131" spans="1:20" ht="19.5" customHeight="1">
      <c r="A131" s="110"/>
      <c r="B131" s="88"/>
      <c r="C131" s="97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17100</v>
      </c>
      <c r="I131" s="42">
        <f t="shared" si="59"/>
        <v>16008370</v>
      </c>
      <c r="J131" s="42">
        <f t="shared" si="59"/>
        <v>-34400</v>
      </c>
      <c r="K131" s="42">
        <f t="shared" si="59"/>
        <v>15928470</v>
      </c>
      <c r="L131" s="42">
        <f t="shared" si="59"/>
        <v>0</v>
      </c>
      <c r="M131" s="42">
        <f t="shared" si="59"/>
        <v>0</v>
      </c>
      <c r="N131" s="42">
        <f>SUM(N132:N134)</f>
        <v>79900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99.500886098959484</v>
      </c>
      <c r="S131" s="46">
        <f>SUM(S132:S134)</f>
        <v>53010</v>
      </c>
      <c r="T131" s="44">
        <f>SUM(T132:T134)</f>
        <v>2417690</v>
      </c>
    </row>
    <row r="132" spans="1:20" ht="19.5" customHeight="1">
      <c r="A132" s="110"/>
      <c r="B132" s="88"/>
      <c r="C132" s="88"/>
      <c r="D132" s="32" t="s">
        <v>55</v>
      </c>
      <c r="E132" s="23"/>
      <c r="F132" s="23"/>
      <c r="G132" s="23"/>
      <c r="H132" s="23">
        <f>[1]Sheet1!I122</f>
        <v>18610</v>
      </c>
      <c r="I132" s="23">
        <f>[1]Sheet1!J122</f>
        <v>6079560</v>
      </c>
      <c r="J132" s="23">
        <f>[1]Sheet1!K122</f>
        <v>18610</v>
      </c>
      <c r="K132" s="23">
        <f>[1]Sheet1!L122</f>
        <v>6051160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28400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99.532860930725249</v>
      </c>
      <c r="S132" s="23">
        <f>[1]Sheet1!S122</f>
        <v>0</v>
      </c>
      <c r="T132" s="23">
        <f>[1]Sheet1!T122</f>
        <v>4630</v>
      </c>
    </row>
    <row r="133" spans="1:20" ht="19.5" customHeight="1">
      <c r="A133" s="110"/>
      <c r="B133" s="88"/>
      <c r="C133" s="88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110"/>
      <c r="B134" s="88"/>
      <c r="C134" s="89"/>
      <c r="D134" s="32" t="s">
        <v>57</v>
      </c>
      <c r="E134" s="23"/>
      <c r="F134" s="23"/>
      <c r="G134" s="23"/>
      <c r="H134" s="23">
        <f>[1]Sheet1!I124</f>
        <v>-1510</v>
      </c>
      <c r="I134" s="23">
        <f>[1]Sheet1!J124</f>
        <v>136260</v>
      </c>
      <c r="J134" s="23">
        <f>[1]Sheet1!K124</f>
        <v>-53010</v>
      </c>
      <c r="K134" s="23">
        <f>[1]Sheet1!L124</f>
        <v>136260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53010</v>
      </c>
      <c r="T134" s="23">
        <f>[1]Sheet1!T124</f>
        <v>2413060</v>
      </c>
    </row>
    <row r="135" spans="1:20" ht="19.5" customHeight="1">
      <c r="A135" s="110"/>
      <c r="B135" s="89"/>
      <c r="C135" s="52" t="s">
        <v>108</v>
      </c>
      <c r="D135" s="69"/>
      <c r="E135" s="23"/>
      <c r="F135" s="23"/>
      <c r="G135" s="23"/>
      <c r="H135" s="23">
        <f>[1]Sheet1!I150</f>
        <v>407490</v>
      </c>
      <c r="I135" s="23">
        <f>[1]Sheet1!J150</f>
        <v>94728670</v>
      </c>
      <c r="J135" s="23">
        <f>[1]Sheet1!K150</f>
        <v>402080</v>
      </c>
      <c r="K135" s="23">
        <f>[1]Sheet1!L150</f>
        <v>25561210</v>
      </c>
      <c r="L135" s="23">
        <f>[1]Sheet1!M150</f>
        <v>0</v>
      </c>
      <c r="M135" s="23">
        <f>[1]Sheet1!N150</f>
        <v>0</v>
      </c>
      <c r="N135" s="23">
        <f t="shared" si="60"/>
        <v>69167460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26.983604857959055</v>
      </c>
      <c r="S135" s="23">
        <f>[1]Sheet1!S150</f>
        <v>0</v>
      </c>
      <c r="T135" s="23">
        <f>[1]Sheet1!T150</f>
        <v>59650</v>
      </c>
    </row>
    <row r="136" spans="1:20" ht="19.5" customHeight="1">
      <c r="A136" s="110"/>
      <c r="B136" s="87" t="s">
        <v>73</v>
      </c>
      <c r="C136" s="52" t="s">
        <v>23</v>
      </c>
      <c r="D136" s="69"/>
      <c r="E136" s="19">
        <f>SUM(E137:E141)</f>
        <v>1530000000</v>
      </c>
      <c r="F136" s="19">
        <f t="shared" ref="F136:M136" si="61">SUM(F137:F141)</f>
        <v>1530000000</v>
      </c>
      <c r="G136" s="19">
        <f t="shared" si="61"/>
        <v>1147500000</v>
      </c>
      <c r="H136" s="19">
        <f t="shared" si="61"/>
        <v>-27971530</v>
      </c>
      <c r="I136" s="19">
        <f t="shared" si="61"/>
        <v>8117477500</v>
      </c>
      <c r="J136" s="19">
        <f t="shared" si="61"/>
        <v>59917950</v>
      </c>
      <c r="K136" s="19">
        <f t="shared" si="61"/>
        <v>1779699090</v>
      </c>
      <c r="L136" s="19">
        <f t="shared" si="61"/>
        <v>10444540</v>
      </c>
      <c r="M136" s="19">
        <f t="shared" si="61"/>
        <v>11565700</v>
      </c>
      <c r="N136" s="19">
        <f>SUM(N137:N141)</f>
        <v>6326212710</v>
      </c>
      <c r="O136" s="20">
        <f t="shared" si="47"/>
        <v>116.32020196078432</v>
      </c>
      <c r="P136" s="20">
        <f t="shared" si="48"/>
        <v>116.32020196078432</v>
      </c>
      <c r="Q136" s="20">
        <f t="shared" si="49"/>
        <v>155.09360261437908</v>
      </c>
      <c r="R136" s="20">
        <f t="shared" si="50"/>
        <v>21.924287317088346</v>
      </c>
      <c r="S136" s="19">
        <f>SUM(S137:S141)</f>
        <v>61830690</v>
      </c>
      <c r="T136" s="41">
        <f>SUM(T137:T141)</f>
        <v>209580220</v>
      </c>
    </row>
    <row r="137" spans="1:20" ht="19.5" customHeight="1">
      <c r="A137" s="110"/>
      <c r="B137" s="88"/>
      <c r="C137" s="52" t="s">
        <v>74</v>
      </c>
      <c r="D137" s="69"/>
      <c r="E137" s="23">
        <f>[1]Sheet1!$F$153</f>
        <v>1530000000</v>
      </c>
      <c r="F137" s="23">
        <f>[1]Sheet1!$H$108</f>
        <v>1530000000</v>
      </c>
      <c r="G137" s="23">
        <f>[1]Sheet1!$G$153</f>
        <v>1147500000</v>
      </c>
      <c r="H137" s="23">
        <f>[1]Sheet1!I153+[1]Sheet1!I199</f>
        <v>7471860</v>
      </c>
      <c r="I137" s="23">
        <f>[1]Sheet1!J153+[1]Sheet1!J199</f>
        <v>1434575330</v>
      </c>
      <c r="J137" s="23">
        <f>[1]Sheet1!K153+[1]Sheet1!K199</f>
        <v>8765070</v>
      </c>
      <c r="K137" s="23">
        <f>[1]Sheet1!L153+[1]Sheet1!L199</f>
        <v>260563150</v>
      </c>
      <c r="L137" s="23">
        <f>[1]Sheet1!M153+[1]Sheet1!M199</f>
        <v>4510870</v>
      </c>
      <c r="M137" s="23">
        <f>[1]Sheet1!N153+[1]Sheet1!N199</f>
        <v>4605540</v>
      </c>
      <c r="N137" s="23">
        <f t="shared" si="60"/>
        <v>1169406640</v>
      </c>
      <c r="O137" s="47">
        <f t="shared" si="47"/>
        <v>17.030271241830068</v>
      </c>
      <c r="P137" s="47">
        <f t="shared" si="48"/>
        <v>17.030271241830068</v>
      </c>
      <c r="Q137" s="47">
        <f t="shared" si="49"/>
        <v>22.707028322440088</v>
      </c>
      <c r="R137" s="47">
        <f t="shared" si="50"/>
        <v>18.163085935682442</v>
      </c>
      <c r="S137" s="23">
        <f>[1]Sheet1!S153+[1]Sheet1!S199</f>
        <v>1019230</v>
      </c>
      <c r="T137" s="23">
        <f>[1]Sheet1!T153+[1]Sheet1!T199</f>
        <v>50324560</v>
      </c>
    </row>
    <row r="138" spans="1:20" ht="19.5" customHeight="1">
      <c r="A138" s="110"/>
      <c r="B138" s="88"/>
      <c r="C138" s="52" t="s">
        <v>75</v>
      </c>
      <c r="D138" s="69"/>
      <c r="E138" s="23"/>
      <c r="F138" s="23"/>
      <c r="G138" s="23"/>
      <c r="H138" s="23">
        <f>[1]Sheet1!I157+[1]Sheet1!I203</f>
        <v>-58282250</v>
      </c>
      <c r="I138" s="23">
        <f>[1]Sheet1!J157+[1]Sheet1!J203</f>
        <v>2479507020</v>
      </c>
      <c r="J138" s="23">
        <f>[1]Sheet1!K157+[1]Sheet1!K203</f>
        <v>4396060</v>
      </c>
      <c r="K138" s="23">
        <f>[1]Sheet1!L157+[1]Sheet1!L203</f>
        <v>707323680</v>
      </c>
      <c r="L138" s="23">
        <f>[1]Sheet1!M157+[1]Sheet1!M203</f>
        <v>5929120</v>
      </c>
      <c r="M138" s="23">
        <f>[1]Sheet1!N157+[1]Sheet1!N203</f>
        <v>6692670</v>
      </c>
      <c r="N138" s="23">
        <f t="shared" si="60"/>
        <v>1765490670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28.526786748117374</v>
      </c>
      <c r="S138" s="23">
        <f>[1]Sheet1!S157+[1]Sheet1!S203</f>
        <v>59053540</v>
      </c>
      <c r="T138" s="23">
        <f>[1]Sheet1!T157+[1]Sheet1!T203</f>
        <v>63465000</v>
      </c>
    </row>
    <row r="139" spans="1:20" ht="19.5" customHeight="1">
      <c r="A139" s="110"/>
      <c r="B139" s="88"/>
      <c r="C139" s="52" t="s">
        <v>76</v>
      </c>
      <c r="D139" s="69"/>
      <c r="E139" s="23"/>
      <c r="F139" s="23"/>
      <c r="G139" s="23"/>
      <c r="H139" s="23">
        <f>[1]Sheet1!I156+[1]Sheet1!I202</f>
        <v>22838860</v>
      </c>
      <c r="I139" s="23">
        <f>[1]Sheet1!J156+[1]Sheet1!J202</f>
        <v>4203342980</v>
      </c>
      <c r="J139" s="23">
        <f>[1]Sheet1!K156+[1]Sheet1!K202</f>
        <v>46756820</v>
      </c>
      <c r="K139" s="23">
        <f>[1]Sheet1!L156+[1]Sheet1!L202</f>
        <v>811780980</v>
      </c>
      <c r="L139" s="23">
        <f>[1]Sheet1!M156+[1]Sheet1!M202</f>
        <v>4550</v>
      </c>
      <c r="M139" s="23">
        <f>[1]Sheet1!N156+[1]Sheet1!N202</f>
        <v>267490</v>
      </c>
      <c r="N139" s="23">
        <f t="shared" si="60"/>
        <v>3391294510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19.312746636725802</v>
      </c>
      <c r="S139" s="23">
        <f>[1]Sheet1!S156+[1]Sheet1!S202</f>
        <v>1757920</v>
      </c>
      <c r="T139" s="23">
        <f>[1]Sheet1!T156+[1]Sheet1!T202</f>
        <v>95787230</v>
      </c>
    </row>
    <row r="140" spans="1:20" ht="19.5" customHeight="1">
      <c r="A140" s="110"/>
      <c r="B140" s="88"/>
      <c r="C140" s="52" t="s">
        <v>77</v>
      </c>
      <c r="D140" s="69"/>
      <c r="E140" s="23"/>
      <c r="F140" s="23"/>
      <c r="G140" s="23"/>
      <c r="H140" s="23">
        <f>[1]Sheet1!I154+[1]Sheet1!I200</f>
        <v>0</v>
      </c>
      <c r="I140" s="23">
        <f>[1]Sheet1!J154+[1]Sheet1!J200</f>
        <v>52170</v>
      </c>
      <c r="J140" s="23">
        <f>[1]Sheet1!K154+[1]Sheet1!K200</f>
        <v>0</v>
      </c>
      <c r="K140" s="23">
        <f>[1]Sheet1!L154+[1]Sheet1!L200</f>
        <v>31280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20890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59.957830170596125</v>
      </c>
      <c r="S140" s="23">
        <f>[1]Sheet1!S154+[1]Sheet1!S200</f>
        <v>0</v>
      </c>
      <c r="T140" s="23">
        <f>[1]Sheet1!T154+[1]Sheet1!T200</f>
        <v>3430</v>
      </c>
    </row>
    <row r="141" spans="1:20" ht="19.5" customHeight="1">
      <c r="A141" s="110"/>
      <c r="B141" s="89"/>
      <c r="C141" s="52" t="s">
        <v>78</v>
      </c>
      <c r="D141" s="69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110"/>
      <c r="B142" s="87" t="s">
        <v>85</v>
      </c>
      <c r="C142" s="52" t="s">
        <v>23</v>
      </c>
      <c r="D142" s="69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155360</v>
      </c>
      <c r="I142" s="19">
        <f t="shared" si="62"/>
        <v>531627550</v>
      </c>
      <c r="J142" s="19">
        <f t="shared" si="62"/>
        <v>347420</v>
      </c>
      <c r="K142" s="19">
        <f t="shared" si="62"/>
        <v>522894370</v>
      </c>
      <c r="L142" s="19">
        <f t="shared" si="62"/>
        <v>0</v>
      </c>
      <c r="M142" s="19">
        <f t="shared" si="62"/>
        <v>0</v>
      </c>
      <c r="N142" s="19">
        <f>SUM(N143:N147)</f>
        <v>8733180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98.35727474996358</v>
      </c>
      <c r="S142" s="19">
        <f>SUM(S143:S147)</f>
        <v>88690</v>
      </c>
      <c r="T142" s="41">
        <f>SUM(T143:T147)</f>
        <v>8799750</v>
      </c>
    </row>
    <row r="143" spans="1:20" ht="19.5" customHeight="1">
      <c r="A143" s="110"/>
      <c r="B143" s="88"/>
      <c r="C143" s="52" t="s">
        <v>86</v>
      </c>
      <c r="D143" s="69"/>
      <c r="E143" s="23"/>
      <c r="F143" s="23"/>
      <c r="G143" s="23"/>
      <c r="H143" s="23">
        <f>[1]Sheet1!I133</f>
        <v>210740</v>
      </c>
      <c r="I143" s="23">
        <f>[1]Sheet1!J133</f>
        <v>536280280</v>
      </c>
      <c r="J143" s="23">
        <f>[1]Sheet1!K133</f>
        <v>402800</v>
      </c>
      <c r="K143" s="23">
        <f>[1]Sheet1!L133</f>
        <v>527547100</v>
      </c>
      <c r="L143" s="23">
        <f>[1]Sheet1!M133</f>
        <v>0</v>
      </c>
      <c r="M143" s="23">
        <f>[1]Sheet1!N133</f>
        <v>0</v>
      </c>
      <c r="N143" s="23">
        <f t="shared" si="60"/>
        <v>8733180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98.371526918722424</v>
      </c>
      <c r="S143" s="23">
        <f>[1]Sheet1!S133</f>
        <v>33310</v>
      </c>
      <c r="T143" s="23">
        <f>[1]Sheet1!T133</f>
        <v>3779670</v>
      </c>
    </row>
    <row r="144" spans="1:20" ht="19.5" customHeight="1">
      <c r="A144" s="110"/>
      <c r="B144" s="88"/>
      <c r="C144" s="52" t="s">
        <v>87</v>
      </c>
      <c r="D144" s="69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110"/>
      <c r="B145" s="88"/>
      <c r="C145" s="52" t="s">
        <v>88</v>
      </c>
      <c r="D145" s="69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110"/>
      <c r="B146" s="88"/>
      <c r="C146" s="52" t="s">
        <v>89</v>
      </c>
      <c r="D146" s="54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110"/>
      <c r="B147" s="89"/>
      <c r="C147" s="52" t="s">
        <v>90</v>
      </c>
      <c r="D147" s="69"/>
      <c r="E147" s="23"/>
      <c r="F147" s="23"/>
      <c r="G147" s="23"/>
      <c r="H147" s="23">
        <f>[1]Sheet1!I137</f>
        <v>-55380</v>
      </c>
      <c r="I147" s="23">
        <f>[1]Sheet1!J137</f>
        <v>-5013930</v>
      </c>
      <c r="J147" s="23">
        <f>[1]Sheet1!K137</f>
        <v>-55380</v>
      </c>
      <c r="K147" s="23">
        <f>[1]Sheet1!L137</f>
        <v>-5013930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55380</v>
      </c>
      <c r="T147" s="23">
        <f>[1]Sheet1!T137</f>
        <v>5013930</v>
      </c>
    </row>
    <row r="148" spans="1:20" ht="19.5" customHeight="1">
      <c r="A148" s="110"/>
      <c r="B148" s="52" t="s">
        <v>48</v>
      </c>
      <c r="C148" s="86"/>
      <c r="D148" s="69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110"/>
      <c r="B149" s="52" t="s">
        <v>42</v>
      </c>
      <c r="C149" s="86"/>
      <c r="D149" s="69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110"/>
      <c r="B150" s="52" t="s">
        <v>50</v>
      </c>
      <c r="C150" s="86"/>
      <c r="D150" s="69"/>
      <c r="E150" s="23"/>
      <c r="F150" s="23"/>
      <c r="G150" s="23"/>
      <c r="H150" s="23">
        <f>[1]Sheet1!I208</f>
        <v>17310</v>
      </c>
      <c r="I150" s="23">
        <f>[1]Sheet1!J208</f>
        <v>7102860</v>
      </c>
      <c r="J150" s="23">
        <f>[1]Sheet1!K208</f>
        <v>17310</v>
      </c>
      <c r="K150" s="23">
        <f>[1]Sheet1!L208</f>
        <v>444300</v>
      </c>
      <c r="L150" s="23">
        <f>[1]Sheet1!M208</f>
        <v>0</v>
      </c>
      <c r="M150" s="23">
        <f>[1]Sheet1!N208</f>
        <v>20240</v>
      </c>
      <c r="N150" s="23">
        <f t="shared" si="60"/>
        <v>6638320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6.255226767809023</v>
      </c>
      <c r="S150" s="23">
        <f>[1]Sheet1!S208</f>
        <v>0</v>
      </c>
      <c r="T150" s="23">
        <f>[1]Sheet1!T208</f>
        <v>0</v>
      </c>
    </row>
    <row r="151" spans="1:20" ht="19.5" customHeight="1">
      <c r="A151" s="110"/>
      <c r="B151" s="52" t="s">
        <v>47</v>
      </c>
      <c r="C151" s="86"/>
      <c r="D151" s="69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110"/>
      <c r="B152" s="52" t="s">
        <v>45</v>
      </c>
      <c r="C152" s="86"/>
      <c r="D152" s="69"/>
      <c r="E152" s="23"/>
      <c r="F152" s="23"/>
      <c r="G152" s="23"/>
      <c r="H152" s="23">
        <f>[1]Sheet1!I188</f>
        <v>996540</v>
      </c>
      <c r="I152" s="23">
        <f>[1]Sheet1!J188</f>
        <v>424424380</v>
      </c>
      <c r="J152" s="23">
        <f>[1]Sheet1!K188</f>
        <v>2482500</v>
      </c>
      <c r="K152" s="23">
        <f>[1]Sheet1!L188</f>
        <v>38463970</v>
      </c>
      <c r="L152" s="23">
        <f>[1]Sheet1!M188</f>
        <v>7574270</v>
      </c>
      <c r="M152" s="23">
        <f>[1]Sheet1!N188</f>
        <v>8338470</v>
      </c>
      <c r="N152" s="23">
        <f t="shared" si="60"/>
        <v>377621940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9.062620295280869</v>
      </c>
      <c r="S152" s="23">
        <f>[1]Sheet1!S188</f>
        <v>16510</v>
      </c>
      <c r="T152" s="23">
        <f>[1]Sheet1!T188</f>
        <v>14924030</v>
      </c>
    </row>
    <row r="153" spans="1:20" ht="19.5" customHeight="1">
      <c r="A153" s="110"/>
      <c r="B153" s="66" t="s">
        <v>66</v>
      </c>
      <c r="C153" s="52" t="s">
        <v>23</v>
      </c>
      <c r="D153" s="69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-52579270</v>
      </c>
      <c r="I153" s="19">
        <f t="shared" si="63"/>
        <v>-2871145300</v>
      </c>
      <c r="J153" s="19">
        <f t="shared" si="63"/>
        <v>-52906280</v>
      </c>
      <c r="K153" s="19">
        <f t="shared" si="63"/>
        <v>-3106895820</v>
      </c>
      <c r="L153" s="19">
        <f t="shared" si="63"/>
        <v>0</v>
      </c>
      <c r="M153" s="19">
        <f t="shared" si="63"/>
        <v>0</v>
      </c>
      <c r="N153" s="19">
        <f>SUM(N154,N159)</f>
        <v>235750520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108.21102714655369</v>
      </c>
      <c r="S153" s="19">
        <f>SUM(S154,S159)</f>
        <v>52915720</v>
      </c>
      <c r="T153" s="41">
        <f>SUM(T154,T159)</f>
        <v>3165192020</v>
      </c>
    </row>
    <row r="154" spans="1:20" ht="19.5" customHeight="1">
      <c r="A154" s="110"/>
      <c r="B154" s="67"/>
      <c r="C154" s="97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-52579270</v>
      </c>
      <c r="I154" s="19">
        <f t="shared" si="64"/>
        <v>-2871145300</v>
      </c>
      <c r="J154" s="19">
        <f t="shared" si="64"/>
        <v>-52906280</v>
      </c>
      <c r="K154" s="19">
        <f t="shared" si="64"/>
        <v>-3106895820</v>
      </c>
      <c r="L154" s="19">
        <f t="shared" si="64"/>
        <v>0</v>
      </c>
      <c r="M154" s="19">
        <f t="shared" si="64"/>
        <v>0</v>
      </c>
      <c r="N154" s="19">
        <f>SUM(N155:N158)</f>
        <v>235750520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108.21102714655369</v>
      </c>
      <c r="S154" s="19">
        <f>SUM(S155:S158)</f>
        <v>52915720</v>
      </c>
      <c r="T154" s="41">
        <f>SUM(T155:T158)</f>
        <v>3165192020</v>
      </c>
    </row>
    <row r="155" spans="1:20" ht="19.5" customHeight="1">
      <c r="A155" s="110"/>
      <c r="B155" s="67"/>
      <c r="C155" s="88"/>
      <c r="D155" s="48" t="s">
        <v>69</v>
      </c>
      <c r="E155" s="23"/>
      <c r="F155" s="23"/>
      <c r="G155" s="23"/>
      <c r="H155" s="23">
        <f>[1]Sheet1!I127</f>
        <v>-6658440</v>
      </c>
      <c r="I155" s="23">
        <f>[1]Sheet1!J127</f>
        <v>111231530</v>
      </c>
      <c r="J155" s="23">
        <f>[1]Sheet1!K127</f>
        <v>-6658440</v>
      </c>
      <c r="K155" s="23">
        <f>[1]Sheet1!L127</f>
        <v>19608040</v>
      </c>
      <c r="L155" s="23">
        <f>[1]Sheet1!M127</f>
        <v>0</v>
      </c>
      <c r="M155" s="23">
        <f>[1]Sheet1!N127</f>
        <v>0</v>
      </c>
      <c r="N155" s="23">
        <f t="shared" si="60"/>
        <v>91623490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17.628131160292408</v>
      </c>
      <c r="S155" s="23">
        <f>[1]Sheet1!S127</f>
        <v>6658440</v>
      </c>
      <c r="T155" s="23">
        <f>[1]Sheet1!T127</f>
        <v>13229790</v>
      </c>
    </row>
    <row r="156" spans="1:20" ht="19.5" customHeight="1">
      <c r="A156" s="110"/>
      <c r="B156" s="67"/>
      <c r="C156" s="88"/>
      <c r="D156" s="48" t="s">
        <v>70</v>
      </c>
      <c r="E156" s="23"/>
      <c r="F156" s="23"/>
      <c r="G156" s="23"/>
      <c r="H156" s="23">
        <f>[1]Sheet1!I128</f>
        <v>-1140910</v>
      </c>
      <c r="I156" s="23">
        <f>[1]Sheet1!J128</f>
        <v>-1959082730</v>
      </c>
      <c r="J156" s="23">
        <f>[1]Sheet1!K128</f>
        <v>-1131470</v>
      </c>
      <c r="K156" s="23">
        <f>[1]Sheet1!L128</f>
        <v>-2051648850</v>
      </c>
      <c r="L156" s="23">
        <f>[1]Sheet1!M128</f>
        <v>0</v>
      </c>
      <c r="M156" s="23">
        <f>[1]Sheet1!N128</f>
        <v>0</v>
      </c>
      <c r="N156" s="23">
        <f t="shared" si="60"/>
        <v>92566120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104.72497248750695</v>
      </c>
      <c r="S156" s="23">
        <f>[1]Sheet1!S128</f>
        <v>1140910</v>
      </c>
      <c r="T156" s="23">
        <f>[1]Sheet1!T128</f>
        <v>2065918420</v>
      </c>
    </row>
    <row r="157" spans="1:20" ht="19.5" customHeight="1">
      <c r="A157" s="110"/>
      <c r="B157" s="67"/>
      <c r="C157" s="88"/>
      <c r="D157" s="48" t="s">
        <v>71</v>
      </c>
      <c r="E157" s="23"/>
      <c r="F157" s="23"/>
      <c r="G157" s="23"/>
      <c r="H157" s="23">
        <f>[1]Sheet1!I129</f>
        <v>-42580200</v>
      </c>
      <c r="I157" s="23">
        <f>[1]Sheet1!J129</f>
        <v>-745088810</v>
      </c>
      <c r="J157" s="23">
        <f>[1]Sheet1!K129</f>
        <v>-42916650</v>
      </c>
      <c r="K157" s="23">
        <f>[1]Sheet1!L129</f>
        <v>-796830320</v>
      </c>
      <c r="L157" s="23">
        <f>[1]Sheet1!M129</f>
        <v>0</v>
      </c>
      <c r="M157" s="23">
        <f>[1]Sheet1!N129</f>
        <v>0</v>
      </c>
      <c r="N157" s="23">
        <f t="shared" si="60"/>
        <v>51741510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106.9443413061055</v>
      </c>
      <c r="S157" s="23">
        <f>[1]Sheet1!S129</f>
        <v>42916650</v>
      </c>
      <c r="T157" s="23">
        <f>[1]Sheet1!T129</f>
        <v>804068990</v>
      </c>
    </row>
    <row r="158" spans="1:20" ht="19.5" customHeight="1">
      <c r="A158" s="110"/>
      <c r="B158" s="67"/>
      <c r="C158" s="89"/>
      <c r="D158" s="48" t="s">
        <v>65</v>
      </c>
      <c r="E158" s="23"/>
      <c r="F158" s="23"/>
      <c r="G158" s="23"/>
      <c r="H158" s="23">
        <f>[1]Sheet1!I130</f>
        <v>-2199720</v>
      </c>
      <c r="I158" s="23">
        <f>[1]Sheet1!J130</f>
        <v>-278205290</v>
      </c>
      <c r="J158" s="23">
        <f>[1]Sheet1!K130</f>
        <v>-2199720</v>
      </c>
      <c r="K158" s="23">
        <f>[1]Sheet1!L130</f>
        <v>-278024690</v>
      </c>
      <c r="L158" s="23">
        <f>[1]Sheet1!M130</f>
        <v>0</v>
      </c>
      <c r="M158" s="23">
        <f>[1]Sheet1!N130</f>
        <v>0</v>
      </c>
      <c r="N158" s="23">
        <f t="shared" si="60"/>
        <v>-180600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99.935083908720785</v>
      </c>
      <c r="S158" s="23">
        <f>[1]Sheet1!S130</f>
        <v>2199720</v>
      </c>
      <c r="T158" s="23">
        <f>[1]Sheet1!T130</f>
        <v>281974820</v>
      </c>
    </row>
    <row r="159" spans="1:20" ht="19.5" customHeight="1">
      <c r="A159" s="110"/>
      <c r="B159" s="68"/>
      <c r="C159" s="52" t="s">
        <v>59</v>
      </c>
      <c r="D159" s="69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110"/>
      <c r="B160" s="87" t="s">
        <v>96</v>
      </c>
      <c r="C160" s="52" t="s">
        <v>23</v>
      </c>
      <c r="D160" s="69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31780</v>
      </c>
      <c r="I160" s="19">
        <f t="shared" si="65"/>
        <v>14179520</v>
      </c>
      <c r="J160" s="19">
        <f t="shared" si="65"/>
        <v>0</v>
      </c>
      <c r="K160" s="19">
        <f t="shared" si="65"/>
        <v>609910</v>
      </c>
      <c r="L160" s="19">
        <f t="shared" si="65"/>
        <v>0</v>
      </c>
      <c r="M160" s="19">
        <f t="shared" si="65"/>
        <v>0</v>
      </c>
      <c r="N160" s="19">
        <f t="shared" si="65"/>
        <v>13569610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4.3013444742840381</v>
      </c>
      <c r="S160" s="19">
        <f>SUM(S161:S162)</f>
        <v>0</v>
      </c>
      <c r="T160" s="41">
        <f>SUM(T161:T162)</f>
        <v>0</v>
      </c>
    </row>
    <row r="161" spans="1:20" ht="19.5" customHeight="1">
      <c r="A161" s="110"/>
      <c r="B161" s="115"/>
      <c r="C161" s="52" t="s">
        <v>97</v>
      </c>
      <c r="D161" s="69"/>
      <c r="E161" s="23"/>
      <c r="F161" s="23"/>
      <c r="G161" s="23"/>
      <c r="H161" s="23">
        <f>[1]Sheet1!I206</f>
        <v>31780</v>
      </c>
      <c r="I161" s="23">
        <f>[1]Sheet1!J206</f>
        <v>14179520</v>
      </c>
      <c r="J161" s="23">
        <f>[1]Sheet1!K206</f>
        <v>0</v>
      </c>
      <c r="K161" s="23">
        <f>[1]Sheet1!L206</f>
        <v>609910</v>
      </c>
      <c r="L161" s="23">
        <f>[1]Sheet1!M206</f>
        <v>0</v>
      </c>
      <c r="M161" s="23">
        <f>[1]Sheet1!N206</f>
        <v>0</v>
      </c>
      <c r="N161" s="23">
        <f t="shared" si="60"/>
        <v>13569610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4.3013444742840381</v>
      </c>
      <c r="S161" s="23">
        <f>[1]Sheet1!S206</f>
        <v>0</v>
      </c>
      <c r="T161" s="23">
        <f>[1]Sheet1!T206</f>
        <v>0</v>
      </c>
    </row>
    <row r="162" spans="1:20" ht="19.5" customHeight="1">
      <c r="A162" s="110"/>
      <c r="B162" s="116"/>
      <c r="C162" s="52" t="s">
        <v>98</v>
      </c>
      <c r="D162" s="54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110"/>
      <c r="B163" s="95" t="s">
        <v>36</v>
      </c>
      <c r="C163" s="52" t="s">
        <v>23</v>
      </c>
      <c r="D163" s="54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2476640</v>
      </c>
      <c r="I163" s="49">
        <f t="shared" si="66"/>
        <v>361365460</v>
      </c>
      <c r="J163" s="49">
        <f t="shared" si="66"/>
        <v>814910</v>
      </c>
      <c r="K163" s="49">
        <f t="shared" si="66"/>
        <v>4841660</v>
      </c>
      <c r="L163" s="49">
        <f t="shared" si="66"/>
        <v>0</v>
      </c>
      <c r="M163" s="49">
        <f t="shared" si="66"/>
        <v>160680</v>
      </c>
      <c r="N163" s="49">
        <f t="shared" si="66"/>
        <v>356363120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1.3398236787766047</v>
      </c>
      <c r="S163" s="49">
        <f>SUM(S164:S166)</f>
        <v>60300</v>
      </c>
      <c r="T163" s="50">
        <f>SUM(T164:T166)</f>
        <v>6763310</v>
      </c>
    </row>
    <row r="164" spans="1:20" ht="19.5" customHeight="1">
      <c r="A164" s="110"/>
      <c r="B164" s="88"/>
      <c r="C164" s="52" t="s">
        <v>37</v>
      </c>
      <c r="D164" s="54"/>
      <c r="E164" s="23"/>
      <c r="F164" s="23"/>
      <c r="G164" s="23"/>
      <c r="H164" s="23">
        <f>[1]Sheet1!I148</f>
        <v>2501030</v>
      </c>
      <c r="I164" s="23">
        <f>[1]Sheet1!J148</f>
        <v>264075720</v>
      </c>
      <c r="J164" s="23">
        <f>[1]Sheet1!K148</f>
        <v>0</v>
      </c>
      <c r="K164" s="23">
        <f>[1]Sheet1!L148</f>
        <v>-5329340</v>
      </c>
      <c r="L164" s="23">
        <f>[1]Sheet1!M148</f>
        <v>0</v>
      </c>
      <c r="M164" s="23">
        <f>[1]Sheet1!N148</f>
        <v>0</v>
      </c>
      <c r="N164" s="23">
        <f t="shared" si="60"/>
        <v>269405060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-2.0181105631369669</v>
      </c>
      <c r="S164" s="23">
        <f>[1]Sheet1!S148</f>
        <v>0</v>
      </c>
      <c r="T164" s="23">
        <f>[1]Sheet1!T148</f>
        <v>5334790</v>
      </c>
    </row>
    <row r="165" spans="1:20" ht="19.5" customHeight="1">
      <c r="A165" s="110"/>
      <c r="B165" s="88"/>
      <c r="C165" s="52" t="s">
        <v>38</v>
      </c>
      <c r="D165" s="54"/>
      <c r="E165" s="23"/>
      <c r="F165" s="23"/>
      <c r="G165" s="23"/>
      <c r="H165" s="23">
        <f>[1]Sheet1!I147</f>
        <v>-24390</v>
      </c>
      <c r="I165" s="23">
        <f>[1]Sheet1!J147</f>
        <v>97289740</v>
      </c>
      <c r="J165" s="23">
        <f>[1]Sheet1!K147</f>
        <v>814910</v>
      </c>
      <c r="K165" s="23">
        <f>[1]Sheet1!L147</f>
        <v>10171000</v>
      </c>
      <c r="L165" s="23">
        <f>[1]Sheet1!M147</f>
        <v>0</v>
      </c>
      <c r="M165" s="23">
        <f>[1]Sheet1!N147</f>
        <v>160680</v>
      </c>
      <c r="N165" s="23">
        <f t="shared" si="60"/>
        <v>86958060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10.4543397895811</v>
      </c>
      <c r="S165" s="23">
        <f>[1]Sheet1!S147</f>
        <v>60300</v>
      </c>
      <c r="T165" s="23">
        <f>[1]Sheet1!T147</f>
        <v>1428520</v>
      </c>
    </row>
    <row r="166" spans="1:20" ht="19.5" customHeight="1">
      <c r="A166" s="110"/>
      <c r="B166" s="89"/>
      <c r="C166" s="52" t="s">
        <v>72</v>
      </c>
      <c r="D166" s="54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110"/>
      <c r="B167" s="117" t="s">
        <v>91</v>
      </c>
      <c r="C167" s="52" t="s">
        <v>23</v>
      </c>
      <c r="D167" s="54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2689340</v>
      </c>
      <c r="I167" s="49">
        <f t="shared" si="67"/>
        <v>810032820</v>
      </c>
      <c r="J167" s="49">
        <f t="shared" si="67"/>
        <v>10164680</v>
      </c>
      <c r="K167" s="49">
        <f t="shared" si="67"/>
        <v>241969570</v>
      </c>
      <c r="L167" s="49">
        <f t="shared" si="67"/>
        <v>0</v>
      </c>
      <c r="M167" s="49">
        <f t="shared" si="67"/>
        <v>18850</v>
      </c>
      <c r="N167" s="49">
        <f>SUM(N168:N169)</f>
        <v>568044400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29.871576067745011</v>
      </c>
      <c r="S167" s="49">
        <f>SUM(S168:S169)</f>
        <v>421670</v>
      </c>
      <c r="T167" s="50">
        <f>SUM(T168:T169)</f>
        <v>15630370</v>
      </c>
    </row>
    <row r="168" spans="1:20" ht="19.5" customHeight="1">
      <c r="A168" s="110"/>
      <c r="B168" s="88"/>
      <c r="C168" s="52" t="s">
        <v>92</v>
      </c>
      <c r="D168" s="54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111"/>
      <c r="B169" s="118"/>
      <c r="C169" s="106" t="s">
        <v>93</v>
      </c>
      <c r="D169" s="107"/>
      <c r="E169" s="33"/>
      <c r="F169" s="33"/>
      <c r="G169" s="33"/>
      <c r="H169" s="23">
        <f>[1]Sheet1!I141</f>
        <v>2689340</v>
      </c>
      <c r="I169" s="23">
        <f>[1]Sheet1!J141</f>
        <v>810040540</v>
      </c>
      <c r="J169" s="23">
        <f>[1]Sheet1!K141</f>
        <v>10164680</v>
      </c>
      <c r="K169" s="23">
        <f>[1]Sheet1!L141</f>
        <v>241969570</v>
      </c>
      <c r="L169" s="23">
        <f>[1]Sheet1!M141</f>
        <v>0</v>
      </c>
      <c r="M169" s="23">
        <f>[1]Sheet1!N141</f>
        <v>18850</v>
      </c>
      <c r="N169" s="33">
        <f t="shared" si="60"/>
        <v>568052120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29.871291380058583</v>
      </c>
      <c r="S169" s="23">
        <f>[1]Sheet1!S141</f>
        <v>421670</v>
      </c>
      <c r="T169" s="23">
        <f>[1]Sheet1!T141</f>
        <v>15630370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2014-11-14T01:59:39Z</cp:lastPrinted>
  <dcterms:created xsi:type="dcterms:W3CDTF">2014-02-14T01:53:58Z</dcterms:created>
  <dcterms:modified xsi:type="dcterms:W3CDTF">2014-11-14T02:12:43Z</dcterms:modified>
</cp:coreProperties>
</file>