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-90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T84" i="1"/>
  <c r="M22"/>
  <c r="L22"/>
  <c r="K22"/>
  <c r="J22"/>
  <c r="I22"/>
  <c r="H22"/>
  <c r="T169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G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E90"/>
  <c r="T88"/>
  <c r="S88"/>
  <c r="M88"/>
  <c r="L88"/>
  <c r="K88"/>
  <c r="J88"/>
  <c r="I88"/>
  <c r="H88"/>
  <c r="G88"/>
  <c r="E88"/>
  <c r="T87"/>
  <c r="S87"/>
  <c r="M87"/>
  <c r="L87"/>
  <c r="K87"/>
  <c r="J87"/>
  <c r="I87"/>
  <c r="H87"/>
  <c r="G87"/>
  <c r="E87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E59"/>
  <c r="T50"/>
  <c r="S50"/>
  <c r="M50"/>
  <c r="L50"/>
  <c r="K50"/>
  <c r="J50"/>
  <c r="I50"/>
  <c r="H50"/>
  <c r="G50"/>
  <c r="E50"/>
  <c r="T49"/>
  <c r="S49"/>
  <c r="M49"/>
  <c r="L49"/>
  <c r="K49"/>
  <c r="J49"/>
  <c r="I49"/>
  <c r="H49"/>
  <c r="G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E46"/>
  <c r="K38"/>
  <c r="J38"/>
  <c r="I38"/>
  <c r="H38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I29"/>
  <c r="H29"/>
  <c r="T26"/>
  <c r="S26"/>
  <c r="M26"/>
  <c r="L26"/>
  <c r="K26"/>
  <c r="J26"/>
  <c r="I26"/>
  <c r="H26"/>
  <c r="G26"/>
  <c r="E26"/>
  <c r="T25"/>
  <c r="S25"/>
  <c r="M25"/>
  <c r="L25"/>
  <c r="K25"/>
  <c r="J25"/>
  <c r="I25"/>
  <c r="H25"/>
  <c r="G25"/>
  <c r="E25"/>
  <c r="T23"/>
  <c r="S23"/>
  <c r="M23"/>
  <c r="L23"/>
  <c r="K23"/>
  <c r="J23"/>
  <c r="I23"/>
  <c r="H23"/>
  <c r="T22"/>
  <c r="S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E15"/>
  <c r="J167" l="1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R111" s="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57" s="1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P86" s="1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P79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/>
  <c r="N102"/>
  <c r="S65"/>
  <c r="R64"/>
  <c r="G96"/>
  <c r="R114"/>
  <c r="Q96"/>
  <c r="I101"/>
  <c r="R107"/>
  <c r="R109"/>
  <c r="N116"/>
  <c r="R119"/>
  <c r="R146"/>
  <c r="N168"/>
  <c r="N162"/>
  <c r="I160"/>
  <c r="N134"/>
  <c r="N93"/>
  <c r="N92" s="1"/>
  <c r="K24"/>
  <c r="I19"/>
  <c r="R30"/>
  <c r="N164"/>
  <c r="G100"/>
  <c r="G95" s="1"/>
  <c r="R93"/>
  <c r="R67"/>
  <c r="R37"/>
  <c r="G89"/>
  <c r="N29"/>
  <c r="N28" s="1"/>
  <c r="Q25"/>
  <c r="N114"/>
  <c r="K136"/>
  <c r="O136" s="1"/>
  <c r="I154"/>
  <c r="R154" s="1"/>
  <c r="K58"/>
  <c r="P14"/>
  <c r="F100"/>
  <c r="P24"/>
  <c r="P15"/>
  <c r="O46"/>
  <c r="F65"/>
  <c r="F13" s="1"/>
  <c r="F4" s="1"/>
  <c r="P4" s="1"/>
  <c r="R115"/>
  <c r="T163"/>
  <c r="R118"/>
  <c r="R14"/>
  <c r="O24"/>
  <c r="K57"/>
  <c r="P136"/>
  <c r="I153"/>
  <c r="R153" s="1"/>
  <c r="P65"/>
  <c r="Q136"/>
  <c r="P100"/>
  <c r="T28" l="1"/>
  <c r="T9" s="1"/>
  <c r="N166"/>
  <c r="N151"/>
  <c r="T57"/>
  <c r="R65"/>
  <c r="E13"/>
  <c r="R136"/>
  <c r="S100"/>
  <c r="J121"/>
  <c r="N163"/>
  <c r="E100"/>
  <c r="K96"/>
  <c r="Q24"/>
  <c r="H9"/>
  <c r="L13"/>
  <c r="M13"/>
  <c r="I79"/>
  <c r="J100"/>
  <c r="H121"/>
  <c r="P13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H4" s="1"/>
  <c r="N19"/>
  <c r="K121"/>
  <c r="N136"/>
  <c r="L9"/>
  <c r="R101"/>
  <c r="R131"/>
  <c r="F89"/>
  <c r="P89" s="1"/>
  <c r="K86"/>
  <c r="Q86" s="1"/>
  <c r="N80"/>
  <c r="S13"/>
  <c r="S4" s="1"/>
  <c r="R122"/>
  <c r="K89"/>
  <c r="J9"/>
  <c r="N75"/>
  <c r="N63"/>
  <c r="R77"/>
  <c r="Q80"/>
  <c r="K79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T4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R161"/>
  <c r="O48"/>
  <c r="E45"/>
  <c r="Q100"/>
  <c r="I121"/>
  <c r="R121" s="1"/>
  <c r="E95"/>
  <c r="N85"/>
  <c r="I24"/>
  <c r="N122"/>
  <c r="N43"/>
  <c r="K44"/>
  <c r="R91"/>
  <c r="H167"/>
  <c r="H96" s="1"/>
  <c r="H95" s="1"/>
  <c r="J72"/>
  <c r="J13" s="1"/>
  <c r="J142"/>
  <c r="J96" s="1"/>
  <c r="N17"/>
  <c r="N62"/>
  <c r="N58" s="1"/>
  <c r="N57" s="1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E9" s="1"/>
  <c r="O88"/>
  <c r="K13" l="1"/>
  <c r="N79"/>
  <c r="N14"/>
  <c r="L4"/>
  <c r="R79"/>
  <c r="L8"/>
  <c r="H8"/>
  <c r="H7" s="1"/>
  <c r="N100"/>
  <c r="P45"/>
  <c r="F44"/>
  <c r="P44" s="1"/>
  <c r="Q79"/>
  <c r="I44"/>
  <c r="R44" s="1"/>
  <c r="R45"/>
  <c r="Q45"/>
  <c r="G44"/>
  <c r="R89"/>
  <c r="O89"/>
  <c r="R86"/>
  <c r="K9"/>
  <c r="O9" s="1"/>
  <c r="O86"/>
  <c r="Q89"/>
  <c r="M4"/>
  <c r="M95"/>
  <c r="J95"/>
  <c r="J3"/>
  <c r="E3"/>
  <c r="E8"/>
  <c r="J4"/>
  <c r="J8"/>
  <c r="I13"/>
  <c r="R24"/>
  <c r="G8"/>
  <c r="G3"/>
  <c r="O45"/>
  <c r="E44"/>
  <c r="O44" s="1"/>
  <c r="M8"/>
  <c r="M7" s="1"/>
  <c r="M3"/>
  <c r="T95"/>
  <c r="T3"/>
  <c r="I100"/>
  <c r="R100" s="1"/>
  <c r="N65"/>
  <c r="N154"/>
  <c r="N153" s="1"/>
  <c r="H3"/>
  <c r="I96"/>
  <c r="R160"/>
  <c r="L121"/>
  <c r="L96"/>
  <c r="E57"/>
  <c r="O57" s="1"/>
  <c r="O58"/>
  <c r="Q44"/>
  <c r="O100"/>
  <c r="K95"/>
  <c r="Q95" s="1"/>
  <c r="I57"/>
  <c r="R57" s="1"/>
  <c r="R58"/>
  <c r="F57"/>
  <c r="P57" s="1"/>
  <c r="P58"/>
  <c r="F9"/>
  <c r="F95"/>
  <c r="P95" s="1"/>
  <c r="P96"/>
  <c r="R51"/>
  <c r="I9"/>
  <c r="N142"/>
  <c r="N72"/>
  <c r="N130"/>
  <c r="N121" s="1"/>
  <c r="N86"/>
  <c r="T8"/>
  <c r="S9"/>
  <c r="S96"/>
  <c r="S95" s="1"/>
  <c r="K3" l="1"/>
  <c r="Q9"/>
  <c r="O95"/>
  <c r="N9"/>
  <c r="N96"/>
  <c r="J7"/>
  <c r="N13"/>
  <c r="N4" s="1"/>
  <c r="S3"/>
  <c r="S8"/>
  <c r="S7" s="1"/>
  <c r="I8"/>
  <c r="R9"/>
  <c r="I3"/>
  <c r="R3" s="1"/>
  <c r="F8"/>
  <c r="F3"/>
  <c r="P3" s="1"/>
  <c r="P9"/>
  <c r="R96"/>
  <c r="I95"/>
  <c r="L95"/>
  <c r="L7" s="1"/>
  <c r="L3"/>
  <c r="K4"/>
  <c r="O13"/>
  <c r="Q13"/>
  <c r="G7"/>
  <c r="I4"/>
  <c r="R4" s="1"/>
  <c r="R13"/>
  <c r="E7"/>
  <c r="Q3"/>
  <c r="O3"/>
  <c r="T7"/>
  <c r="K8"/>
  <c r="K7" s="1"/>
  <c r="N3" l="1"/>
  <c r="O7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<sst xmlns="http://schemas.openxmlformats.org/spreadsheetml/2006/main" count="224" uniqueCount="110">
  <si>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</si>
  <si>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</si>
  <si>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</si>
  <si>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</si>
  <si>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</si>
  <si>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</si>
  <si>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</si>
  <si>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</si>
  <si>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</si>
  <si>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</si>
  <si>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</si>
  <si>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</si>
  <si>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</si>
  <si>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</si>
  <si>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</si>
  <si>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</si>
  <si>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</si>
  <si>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</si>
  <si>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</si>
  <si>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</si>
  <si>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</si>
  <si>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</si>
  <si>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</si>
  <si>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</si>
  <si>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</si>
  <si>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</si>
  <si>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</si>
  <si>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</si>
  <si>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</si>
  <si>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</si>
  <si>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</si>
  <si>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</si>
  <si>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</si>
  <si>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</si>
  <si>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</si>
  <si>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</si>
  <si>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</si>
  <si>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</si>
  <si>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</si>
  <si>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</si>
  <si>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</si>
  <si>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</si>
  <si>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</si>
  <si>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</si>
  <si>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</si>
  <si>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</si>
  <si>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</si>
  <si>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</si>
  <si>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</si>
  <si>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</si>
  <si>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</si>
  <si>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</si>
  <si>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</si>
  <si>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</si>
  <si>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</si>
  <si>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</si>
  <si>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</si>
  <si>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</si>
  <si>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</si>
  <si>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</si>
  <si>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</si>
  <si>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</si>
  <si>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</si>
  <si>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</si>
  <si>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</si>
  <si>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</si>
  <si>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</si>
  <si>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</si>
  <si>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</si>
  <si>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</si>
  <si>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</si>
  <si>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</si>
  <si>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</si>
  <si>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</si>
  <si>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</si>
  <si>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</si>
  <si>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</si>
  <si>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</si>
  <si>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</si>
  <si>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</si>
  <si>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</si>
  <si>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</si>
  <si>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</si>
  <si>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</si>
  <si>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</si>
  <si>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</si>
  <si>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</si>
  <si>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</si>
  <si>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</si>
  <si>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</si>
  <si>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</si>
  <si>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</si>
  <si>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</si>
  <si>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</si>
  <si>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</si>
  <si>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</si>
  <si>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</si>
  <si>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</si>
  <si>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</si>
  <si>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</si>
  <si>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</si>
  <si>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</si>
  <si>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</si>
  <si>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</si>
  <si>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</si>
  <si>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</si>
  <si>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</si>
  <si>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</si>
  <si>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</si>
  <si>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8월분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</si>
</sst>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4" fillId="5" borderId="25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textRotation="255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136848000000</v>
          </cell>
          <cell r="I8">
            <v>19714449880</v>
          </cell>
          <cell r="J8">
            <v>93444611750</v>
          </cell>
          <cell r="K8">
            <v>19744704620</v>
          </cell>
          <cell r="L8">
            <v>93002321740</v>
          </cell>
          <cell r="M8">
            <v>0</v>
          </cell>
          <cell r="N8">
            <v>0</v>
          </cell>
          <cell r="S8">
            <v>39882460</v>
          </cell>
          <cell r="T8">
            <v>344878870</v>
          </cell>
        </row>
        <row r="9">
          <cell r="I9">
            <v>2530953240</v>
          </cell>
          <cell r="J9">
            <v>20263483010</v>
          </cell>
          <cell r="K9">
            <v>2528682300</v>
          </cell>
          <cell r="L9">
            <v>20242341640</v>
          </cell>
          <cell r="M9">
            <v>0</v>
          </cell>
          <cell r="N9">
            <v>0</v>
          </cell>
          <cell r="S9">
            <v>6270380</v>
          </cell>
          <cell r="T9">
            <v>35101990</v>
          </cell>
        </row>
        <row r="10">
          <cell r="I10">
            <v>12269520</v>
          </cell>
          <cell r="J10">
            <v>73860790</v>
          </cell>
          <cell r="K10">
            <v>12269520</v>
          </cell>
          <cell r="L10">
            <v>73860790</v>
          </cell>
          <cell r="M10">
            <v>0</v>
          </cell>
          <cell r="N10">
            <v>0</v>
          </cell>
          <cell r="S10">
            <v>0</v>
          </cell>
          <cell r="T10">
            <v>0</v>
          </cell>
        </row>
        <row r="11">
          <cell r="I11">
            <v>57786110</v>
          </cell>
          <cell r="J11">
            <v>506795040</v>
          </cell>
          <cell r="K11">
            <v>56663880</v>
          </cell>
          <cell r="L11">
            <v>505672810</v>
          </cell>
          <cell r="M11">
            <v>0</v>
          </cell>
          <cell r="N11">
            <v>0</v>
          </cell>
          <cell r="S11">
            <v>538090</v>
          </cell>
          <cell r="T11">
            <v>1228730</v>
          </cell>
        </row>
        <row r="12">
          <cell r="I12">
            <v>651160</v>
          </cell>
          <cell r="J12">
            <v>3591340</v>
          </cell>
          <cell r="K12">
            <v>651160</v>
          </cell>
          <cell r="L12">
            <v>3591340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10074670</v>
          </cell>
          <cell r="J14">
            <v>420621940</v>
          </cell>
          <cell r="K14">
            <v>9401510</v>
          </cell>
          <cell r="L14">
            <v>418475290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775000000</v>
          </cell>
          <cell r="I20">
            <v>796755300</v>
          </cell>
          <cell r="J20">
            <v>796755300</v>
          </cell>
          <cell r="K20">
            <v>373588000</v>
          </cell>
          <cell r="L20">
            <v>373588000</v>
          </cell>
          <cell r="M20">
            <v>0</v>
          </cell>
          <cell r="N20">
            <v>0</v>
          </cell>
          <cell r="S20">
            <v>0</v>
          </cell>
          <cell r="T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732536650</v>
          </cell>
          <cell r="J21">
            <v>732588150</v>
          </cell>
          <cell r="K21">
            <v>314354460</v>
          </cell>
          <cell r="L21">
            <v>314354460</v>
          </cell>
          <cell r="M21">
            <v>0</v>
          </cell>
          <cell r="N21">
            <v>0</v>
          </cell>
          <cell r="S21">
            <v>0</v>
          </cell>
          <cell r="T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455095550</v>
          </cell>
          <cell r="J22">
            <v>456869550</v>
          </cell>
          <cell r="K22">
            <v>229000000</v>
          </cell>
          <cell r="L22">
            <v>230568000</v>
          </cell>
          <cell r="M22">
            <v>0</v>
          </cell>
          <cell r="N22">
            <v>0</v>
          </cell>
          <cell r="S22">
            <v>0</v>
          </cell>
          <cell r="T22">
            <v>0</v>
          </cell>
        </row>
        <row r="25">
          <cell r="F25">
            <v>54889000000</v>
          </cell>
          <cell r="G25">
            <v>45562000000</v>
          </cell>
          <cell r="I25">
            <v>1100747270</v>
          </cell>
          <cell r="J25">
            <v>6897404060</v>
          </cell>
          <cell r="K25">
            <v>148593900</v>
          </cell>
          <cell r="L25">
            <v>5475775940</v>
          </cell>
          <cell r="M25">
            <v>0</v>
          </cell>
          <cell r="N25">
            <v>0</v>
          </cell>
          <cell r="S25">
            <v>33220600</v>
          </cell>
          <cell r="T25">
            <v>731160880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131186220</v>
          </cell>
          <cell r="J26">
            <v>2885718150</v>
          </cell>
          <cell r="K26">
            <v>216797370</v>
          </cell>
          <cell r="L26">
            <v>2274327250</v>
          </cell>
          <cell r="M26">
            <v>0</v>
          </cell>
          <cell r="N26">
            <v>0</v>
          </cell>
          <cell r="S26">
            <v>2567800</v>
          </cell>
          <cell r="T26">
            <v>19712420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86818770</v>
          </cell>
          <cell r="J27">
            <v>23922974420</v>
          </cell>
          <cell r="K27">
            <v>102887160</v>
          </cell>
          <cell r="L27">
            <v>23361837230</v>
          </cell>
          <cell r="M27">
            <v>0</v>
          </cell>
          <cell r="N27">
            <v>0</v>
          </cell>
          <cell r="S27">
            <v>6161260</v>
          </cell>
          <cell r="T27">
            <v>49465980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1587227010</v>
          </cell>
          <cell r="J28">
            <v>13664789340</v>
          </cell>
          <cell r="K28">
            <v>1569816850</v>
          </cell>
          <cell r="L28">
            <v>13511842930</v>
          </cell>
          <cell r="M28">
            <v>0</v>
          </cell>
          <cell r="N28">
            <v>0</v>
          </cell>
          <cell r="S28">
            <v>5850410</v>
          </cell>
          <cell r="T28">
            <v>78233720</v>
          </cell>
        </row>
        <row r="30">
          <cell r="T30">
            <v>0</v>
          </cell>
        </row>
        <row r="31">
          <cell r="F31">
            <v>27153000000</v>
          </cell>
          <cell r="G31">
            <v>16516000000</v>
          </cell>
          <cell r="I31">
            <v>-10173480</v>
          </cell>
          <cell r="J31">
            <v>22523285940</v>
          </cell>
          <cell r="K31">
            <v>895950180</v>
          </cell>
          <cell r="L31">
            <v>19360785780</v>
          </cell>
          <cell r="M31">
            <v>0</v>
          </cell>
          <cell r="N31">
            <v>0</v>
          </cell>
          <cell r="S31">
            <v>39978420</v>
          </cell>
          <cell r="T31">
            <v>328192250</v>
          </cell>
        </row>
        <row r="32">
          <cell r="I32">
            <v>-8450</v>
          </cell>
          <cell r="J32">
            <v>9157190</v>
          </cell>
          <cell r="K32">
            <v>497930</v>
          </cell>
          <cell r="L32">
            <v>7560390</v>
          </cell>
          <cell r="M32">
            <v>0</v>
          </cell>
          <cell r="N32">
            <v>0</v>
          </cell>
          <cell r="S32">
            <v>0</v>
          </cell>
          <cell r="T32">
            <v>62560</v>
          </cell>
        </row>
        <row r="33">
          <cell r="I33">
            <v>115980</v>
          </cell>
          <cell r="J33">
            <v>52578840</v>
          </cell>
          <cell r="K33">
            <v>2370960</v>
          </cell>
          <cell r="L33">
            <v>41968090</v>
          </cell>
          <cell r="M33">
            <v>0</v>
          </cell>
          <cell r="N33">
            <v>0</v>
          </cell>
          <cell r="S33">
            <v>0</v>
          </cell>
          <cell r="T33">
            <v>210390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</row>
        <row r="35">
          <cell r="I35">
            <v>-293060</v>
          </cell>
          <cell r="J35">
            <v>-293060</v>
          </cell>
          <cell r="K35">
            <v>-293060</v>
          </cell>
          <cell r="L35">
            <v>-293060</v>
          </cell>
          <cell r="M35">
            <v>0</v>
          </cell>
          <cell r="N35">
            <v>0</v>
          </cell>
          <cell r="S35">
            <v>293060</v>
          </cell>
          <cell r="T35">
            <v>293060</v>
          </cell>
        </row>
        <row r="38">
          <cell r="F38">
            <v>6978000000</v>
          </cell>
          <cell r="G38">
            <v>4650000000</v>
          </cell>
          <cell r="I38">
            <v>497928900</v>
          </cell>
          <cell r="J38">
            <v>3650231970</v>
          </cell>
          <cell r="K38">
            <v>498151870</v>
          </cell>
          <cell r="L38">
            <v>3648814540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6822000000</v>
          </cell>
          <cell r="I39">
            <v>-36562210</v>
          </cell>
          <cell r="J39">
            <v>9150910550</v>
          </cell>
          <cell r="K39">
            <v>292747930</v>
          </cell>
          <cell r="L39">
            <v>8242296450</v>
          </cell>
          <cell r="M39">
            <v>0</v>
          </cell>
          <cell r="N39">
            <v>0</v>
          </cell>
          <cell r="S39">
            <v>10616270</v>
          </cell>
          <cell r="T39">
            <v>12246690</v>
          </cell>
        </row>
        <row r="41">
          <cell r="F41">
            <v>39375000000</v>
          </cell>
          <cell r="G41">
            <v>22000000000</v>
          </cell>
          <cell r="I41">
            <v>2288107270</v>
          </cell>
          <cell r="J41">
            <v>20558345930</v>
          </cell>
          <cell r="K41">
            <v>2408838620</v>
          </cell>
          <cell r="L41">
            <v>18967152320</v>
          </cell>
          <cell r="M41">
            <v>0</v>
          </cell>
          <cell r="N41">
            <v>0</v>
          </cell>
          <cell r="S41">
            <v>17954470</v>
          </cell>
          <cell r="T41">
            <v>140257940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-82170</v>
          </cell>
          <cell r="J42">
            <v>-82170</v>
          </cell>
          <cell r="K42">
            <v>-82170</v>
          </cell>
          <cell r="L42">
            <v>-82170</v>
          </cell>
          <cell r="M42">
            <v>0</v>
          </cell>
          <cell r="N42">
            <v>0</v>
          </cell>
          <cell r="S42">
            <v>82170</v>
          </cell>
          <cell r="T42">
            <v>82170</v>
          </cell>
        </row>
        <row r="45">
          <cell r="F45">
            <v>1439000000</v>
          </cell>
          <cell r="G45">
            <v>1439000000</v>
          </cell>
          <cell r="I45">
            <v>33679660</v>
          </cell>
          <cell r="J45">
            <v>1277979050</v>
          </cell>
          <cell r="K45">
            <v>40784580</v>
          </cell>
          <cell r="L45">
            <v>1153988610</v>
          </cell>
          <cell r="M45">
            <v>0</v>
          </cell>
          <cell r="N45">
            <v>0</v>
          </cell>
          <cell r="S45">
            <v>81500</v>
          </cell>
          <cell r="T45">
            <v>141471860</v>
          </cell>
        </row>
        <row r="46">
          <cell r="F46">
            <v>11876000000</v>
          </cell>
          <cell r="G46">
            <v>7837668000</v>
          </cell>
          <cell r="I46">
            <v>1141543660</v>
          </cell>
          <cell r="J46">
            <v>11117509660</v>
          </cell>
          <cell r="K46">
            <v>1141492230</v>
          </cell>
          <cell r="L46">
            <v>11117456070</v>
          </cell>
          <cell r="M46">
            <v>0</v>
          </cell>
          <cell r="N46">
            <v>0</v>
          </cell>
          <cell r="S46">
            <v>15468280</v>
          </cell>
          <cell r="T46">
            <v>47154870</v>
          </cell>
        </row>
        <row r="48">
          <cell r="F48">
            <v>1477000000</v>
          </cell>
          <cell r="G48">
            <v>1477000000</v>
          </cell>
          <cell r="I48">
            <v>28505410</v>
          </cell>
          <cell r="J48">
            <v>1561589690</v>
          </cell>
          <cell r="K48">
            <v>32441660</v>
          </cell>
          <cell r="L48">
            <v>1551514620</v>
          </cell>
          <cell r="M48">
            <v>0</v>
          </cell>
          <cell r="N48">
            <v>0</v>
          </cell>
          <cell r="S48">
            <v>330140</v>
          </cell>
          <cell r="T48">
            <v>330140</v>
          </cell>
        </row>
        <row r="49">
          <cell r="F49">
            <v>5840000000</v>
          </cell>
          <cell r="G49">
            <v>3893336000</v>
          </cell>
          <cell r="I49">
            <v>582947920</v>
          </cell>
          <cell r="J49">
            <v>4303818320</v>
          </cell>
          <cell r="K49">
            <v>581865900</v>
          </cell>
          <cell r="L49">
            <v>4302736300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35000000000</v>
          </cell>
          <cell r="I51">
            <v>26754740</v>
          </cell>
          <cell r="J51">
            <v>13877887950</v>
          </cell>
          <cell r="K51">
            <v>361218400</v>
          </cell>
          <cell r="L51">
            <v>12389290280</v>
          </cell>
          <cell r="M51">
            <v>0</v>
          </cell>
          <cell r="N51">
            <v>0</v>
          </cell>
          <cell r="S51">
            <v>9794640</v>
          </cell>
          <cell r="T51">
            <v>11706510</v>
          </cell>
        </row>
        <row r="52">
          <cell r="I52">
            <v>1840</v>
          </cell>
          <cell r="J52">
            <v>442600</v>
          </cell>
          <cell r="K52">
            <v>28720</v>
          </cell>
          <cell r="L52">
            <v>380690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16278230</v>
          </cell>
          <cell r="J54">
            <v>473371820</v>
          </cell>
          <cell r="K54">
            <v>3483820</v>
          </cell>
          <cell r="L54">
            <v>400372750</v>
          </cell>
          <cell r="M54">
            <v>0</v>
          </cell>
          <cell r="N54">
            <v>0</v>
          </cell>
          <cell r="S54">
            <v>0</v>
          </cell>
          <cell r="T54">
            <v>0</v>
          </cell>
        </row>
        <row r="55">
          <cell r="I55">
            <v>110696700</v>
          </cell>
          <cell r="J55">
            <v>15585127030</v>
          </cell>
          <cell r="K55">
            <v>918037540</v>
          </cell>
          <cell r="L55">
            <v>13281619480</v>
          </cell>
          <cell r="M55">
            <v>0</v>
          </cell>
          <cell r="N55">
            <v>0</v>
          </cell>
          <cell r="S55">
            <v>1055050</v>
          </cell>
          <cell r="T55">
            <v>1867140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47527590</v>
          </cell>
          <cell r="J60">
            <v>519282070</v>
          </cell>
          <cell r="K60">
            <v>159714740</v>
          </cell>
          <cell r="L60">
            <v>502486670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13130</v>
          </cell>
          <cell r="J61">
            <v>4774320</v>
          </cell>
          <cell r="K61">
            <v>0</v>
          </cell>
          <cell r="L61">
            <v>3528110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I63">
            <v>3163540</v>
          </cell>
          <cell r="J63">
            <v>3163540</v>
          </cell>
          <cell r="K63">
            <v>649700</v>
          </cell>
          <cell r="L63">
            <v>649700</v>
          </cell>
          <cell r="M63">
            <v>0</v>
          </cell>
          <cell r="N63">
            <v>0</v>
          </cell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62002210</v>
          </cell>
          <cell r="J69">
            <v>1425309380</v>
          </cell>
          <cell r="K69">
            <v>171389630</v>
          </cell>
          <cell r="L69">
            <v>1412945540</v>
          </cell>
          <cell r="M69">
            <v>0</v>
          </cell>
          <cell r="N69">
            <v>0</v>
          </cell>
          <cell r="S69">
            <v>85840</v>
          </cell>
          <cell r="T69">
            <v>42108030</v>
          </cell>
        </row>
        <row r="70">
          <cell r="I70">
            <v>31350</v>
          </cell>
          <cell r="J70">
            <v>5137570</v>
          </cell>
          <cell r="K70">
            <v>0</v>
          </cell>
          <cell r="L70">
            <v>2087330</v>
          </cell>
          <cell r="M70">
            <v>0</v>
          </cell>
          <cell r="N70">
            <v>0</v>
          </cell>
          <cell r="S70">
            <v>0</v>
          </cell>
          <cell r="T70">
            <v>683860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91640</v>
          </cell>
          <cell r="J72">
            <v>91640</v>
          </cell>
          <cell r="K72">
            <v>91640</v>
          </cell>
          <cell r="L72">
            <v>91640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641540</v>
          </cell>
          <cell r="K76">
            <v>0</v>
          </cell>
          <cell r="L76">
            <v>641540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6220</v>
          </cell>
          <cell r="J85">
            <v>17695570</v>
          </cell>
          <cell r="K85">
            <v>369780</v>
          </cell>
          <cell r="L85">
            <v>17683420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5330</v>
          </cell>
          <cell r="J86">
            <v>14808250</v>
          </cell>
          <cell r="K86">
            <v>5330</v>
          </cell>
          <cell r="L86">
            <v>14808250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0</v>
          </cell>
          <cell r="J96">
            <v>14804610</v>
          </cell>
          <cell r="K96">
            <v>0</v>
          </cell>
          <cell r="L96">
            <v>14804610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72440</v>
          </cell>
          <cell r="J99">
            <v>24943140</v>
          </cell>
          <cell r="K99">
            <v>519370</v>
          </cell>
          <cell r="L99">
            <v>20101080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10">
          <cell r="I110">
            <v>-49406180</v>
          </cell>
          <cell r="J110">
            <v>-8471548630</v>
          </cell>
          <cell r="K110">
            <v>-27446240</v>
          </cell>
          <cell r="L110">
            <v>-8501225790</v>
          </cell>
          <cell r="M110">
            <v>0</v>
          </cell>
          <cell r="N110">
            <v>0</v>
          </cell>
          <cell r="S110">
            <v>27446240</v>
          </cell>
          <cell r="T110">
            <v>8638867410</v>
          </cell>
        </row>
        <row r="111">
          <cell r="I111">
            <v>-745450</v>
          </cell>
          <cell r="J111">
            <v>-2455390</v>
          </cell>
          <cell r="K111">
            <v>-745450</v>
          </cell>
          <cell r="L111">
            <v>-2455390</v>
          </cell>
          <cell r="M111">
            <v>0</v>
          </cell>
          <cell r="N111">
            <v>0</v>
          </cell>
          <cell r="S111">
            <v>745450</v>
          </cell>
          <cell r="T111">
            <v>4659480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76010</v>
          </cell>
          <cell r="J122">
            <v>6009300</v>
          </cell>
          <cell r="K122">
            <v>80640</v>
          </cell>
          <cell r="L122">
            <v>5980900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52500</v>
          </cell>
          <cell r="J124">
            <v>499320</v>
          </cell>
          <cell r="K124">
            <v>52500</v>
          </cell>
          <cell r="L124">
            <v>499320</v>
          </cell>
          <cell r="M124">
            <v>0</v>
          </cell>
          <cell r="N124">
            <v>0</v>
          </cell>
          <cell r="S124">
            <v>0</v>
          </cell>
          <cell r="T124">
            <v>2050000</v>
          </cell>
        </row>
        <row r="127">
          <cell r="I127">
            <v>27300</v>
          </cell>
          <cell r="J127">
            <v>117969700</v>
          </cell>
          <cell r="K127">
            <v>124110</v>
          </cell>
          <cell r="L127">
            <v>26373150</v>
          </cell>
          <cell r="M127">
            <v>0</v>
          </cell>
          <cell r="N127">
            <v>0</v>
          </cell>
          <cell r="S127">
            <v>77220</v>
          </cell>
          <cell r="T127">
            <v>6464680</v>
          </cell>
        </row>
        <row r="128">
          <cell r="I128">
            <v>-6920890</v>
          </cell>
          <cell r="J128">
            <v>36811420</v>
          </cell>
          <cell r="K128">
            <v>-6920890</v>
          </cell>
          <cell r="L128">
            <v>-55764140</v>
          </cell>
          <cell r="M128">
            <v>0</v>
          </cell>
          <cell r="N128">
            <v>0</v>
          </cell>
          <cell r="S128">
            <v>6920890</v>
          </cell>
          <cell r="T128">
            <v>70024270</v>
          </cell>
        </row>
        <row r="129">
          <cell r="I129">
            <v>-18260090</v>
          </cell>
          <cell r="J129">
            <v>-679785560</v>
          </cell>
          <cell r="K129">
            <v>-18596540</v>
          </cell>
          <cell r="L129">
            <v>-730854170</v>
          </cell>
          <cell r="M129">
            <v>0</v>
          </cell>
          <cell r="N129">
            <v>0</v>
          </cell>
          <cell r="S129">
            <v>18596540</v>
          </cell>
          <cell r="T129">
            <v>738092840</v>
          </cell>
        </row>
        <row r="130">
          <cell r="I130">
            <v>-8071220</v>
          </cell>
          <cell r="J130">
            <v>-199071840</v>
          </cell>
          <cell r="K130">
            <v>-8071220</v>
          </cell>
          <cell r="L130">
            <v>-198891240</v>
          </cell>
          <cell r="M130">
            <v>0</v>
          </cell>
          <cell r="N130">
            <v>0</v>
          </cell>
          <cell r="S130">
            <v>8071220</v>
          </cell>
          <cell r="T130">
            <v>202841370</v>
          </cell>
        </row>
        <row r="133">
          <cell r="I133">
            <v>6323340</v>
          </cell>
          <cell r="J133">
            <v>534706900</v>
          </cell>
          <cell r="K133">
            <v>6777830</v>
          </cell>
          <cell r="L133">
            <v>525606240</v>
          </cell>
          <cell r="M133">
            <v>0</v>
          </cell>
          <cell r="N133">
            <v>0</v>
          </cell>
          <cell r="S133">
            <v>1242630</v>
          </cell>
          <cell r="T133">
            <v>3624690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-30510</v>
          </cell>
          <cell r="J137">
            <v>-4958550</v>
          </cell>
          <cell r="K137">
            <v>-30510</v>
          </cell>
          <cell r="L137">
            <v>-4958550</v>
          </cell>
          <cell r="M137">
            <v>0</v>
          </cell>
          <cell r="N137">
            <v>0</v>
          </cell>
          <cell r="S137">
            <v>30510</v>
          </cell>
          <cell r="T137">
            <v>4958550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-1022600</v>
          </cell>
          <cell r="J141">
            <v>804890360</v>
          </cell>
          <cell r="K141">
            <v>17941130</v>
          </cell>
          <cell r="L141">
            <v>217424190</v>
          </cell>
          <cell r="M141">
            <v>0</v>
          </cell>
          <cell r="N141">
            <v>18850</v>
          </cell>
          <cell r="S141">
            <v>3872460</v>
          </cell>
          <cell r="T141">
            <v>14473910</v>
          </cell>
        </row>
        <row r="143">
          <cell r="I143">
            <v>-2457480</v>
          </cell>
          <cell r="J143">
            <v>-294691100</v>
          </cell>
          <cell r="K143">
            <v>17921770</v>
          </cell>
          <cell r="L143">
            <v>-1176813200</v>
          </cell>
          <cell r="M143">
            <v>108590</v>
          </cell>
          <cell r="N143">
            <v>211040</v>
          </cell>
          <cell r="S143">
            <v>5534560</v>
          </cell>
          <cell r="T143">
            <v>1552209580</v>
          </cell>
        </row>
        <row r="144">
          <cell r="I144">
            <v>-9150</v>
          </cell>
          <cell r="J144">
            <v>-1489590</v>
          </cell>
          <cell r="K144">
            <v>-9150</v>
          </cell>
          <cell r="L144">
            <v>-1489590</v>
          </cell>
          <cell r="M144">
            <v>0</v>
          </cell>
          <cell r="N144">
            <v>0</v>
          </cell>
          <cell r="S144">
            <v>9150</v>
          </cell>
          <cell r="T144">
            <v>1489590</v>
          </cell>
        </row>
        <row r="147">
          <cell r="I147">
            <v>-96760</v>
          </cell>
          <cell r="J147">
            <v>97516930</v>
          </cell>
          <cell r="K147">
            <v>1930320</v>
          </cell>
          <cell r="L147">
            <v>8438960</v>
          </cell>
          <cell r="M147">
            <v>0</v>
          </cell>
          <cell r="N147">
            <v>160680</v>
          </cell>
          <cell r="S147">
            <v>59680</v>
          </cell>
          <cell r="T147">
            <v>1270480</v>
          </cell>
        </row>
        <row r="148">
          <cell r="I148">
            <v>2466000</v>
          </cell>
          <cell r="J148">
            <v>259946170</v>
          </cell>
          <cell r="K148">
            <v>-35030</v>
          </cell>
          <cell r="L148">
            <v>-4456830</v>
          </cell>
          <cell r="M148">
            <v>0</v>
          </cell>
          <cell r="N148">
            <v>0</v>
          </cell>
          <cell r="S148">
            <v>35030</v>
          </cell>
          <cell r="T148">
            <v>4462280</v>
          </cell>
        </row>
        <row r="150">
          <cell r="I150">
            <v>347840</v>
          </cell>
          <cell r="J150">
            <v>93913690</v>
          </cell>
          <cell r="K150">
            <v>1213910</v>
          </cell>
          <cell r="L150">
            <v>24872620</v>
          </cell>
          <cell r="M150">
            <v>0</v>
          </cell>
          <cell r="N150">
            <v>0</v>
          </cell>
          <cell r="S150">
            <v>59650</v>
          </cell>
          <cell r="T150">
            <v>59650</v>
          </cell>
        </row>
        <row r="153">
          <cell r="F153">
            <v>1530000000</v>
          </cell>
          <cell r="G153">
            <v>765000000</v>
          </cell>
          <cell r="I153">
            <v>-1858640</v>
          </cell>
          <cell r="J153">
            <v>1186301260</v>
          </cell>
          <cell r="K153">
            <v>12898540</v>
          </cell>
          <cell r="L153">
            <v>218123850</v>
          </cell>
          <cell r="M153">
            <v>0</v>
          </cell>
          <cell r="N153">
            <v>0</v>
          </cell>
          <cell r="S153">
            <v>9104670</v>
          </cell>
          <cell r="T153">
            <v>24347280</v>
          </cell>
        </row>
        <row r="154">
          <cell r="I154">
            <v>-90</v>
          </cell>
          <cell r="J154">
            <v>52170</v>
          </cell>
          <cell r="K154">
            <v>31280</v>
          </cell>
          <cell r="L154">
            <v>31280</v>
          </cell>
          <cell r="M154">
            <v>0</v>
          </cell>
          <cell r="N154">
            <v>0</v>
          </cell>
          <cell r="S154">
            <v>3430</v>
          </cell>
          <cell r="T154">
            <v>3430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23042930</v>
          </cell>
          <cell r="J156">
            <v>3601168180</v>
          </cell>
          <cell r="K156">
            <v>57608340</v>
          </cell>
          <cell r="L156">
            <v>649089440</v>
          </cell>
          <cell r="M156">
            <v>0</v>
          </cell>
          <cell r="N156">
            <v>0</v>
          </cell>
          <cell r="S156">
            <v>3620620</v>
          </cell>
          <cell r="T156">
            <v>74235540</v>
          </cell>
        </row>
        <row r="157">
          <cell r="I157">
            <v>-338460</v>
          </cell>
          <cell r="J157">
            <v>2422369750</v>
          </cell>
          <cell r="K157">
            <v>80462490</v>
          </cell>
          <cell r="L157">
            <v>614798950</v>
          </cell>
          <cell r="M157">
            <v>0</v>
          </cell>
          <cell r="N157">
            <v>135120</v>
          </cell>
          <cell r="S157">
            <v>738610</v>
          </cell>
          <cell r="T157">
            <v>3271170</v>
          </cell>
        </row>
        <row r="163">
          <cell r="I163">
            <v>-1228390</v>
          </cell>
          <cell r="J163">
            <v>-91141980</v>
          </cell>
          <cell r="K163">
            <v>-1228390</v>
          </cell>
          <cell r="L163">
            <v>-282474050</v>
          </cell>
          <cell r="M163">
            <v>0</v>
          </cell>
          <cell r="N163">
            <v>0</v>
          </cell>
          <cell r="S163">
            <v>1228390</v>
          </cell>
          <cell r="T163">
            <v>284426090</v>
          </cell>
        </row>
        <row r="164">
          <cell r="I164">
            <v>0</v>
          </cell>
          <cell r="J164">
            <v>1449200</v>
          </cell>
          <cell r="K164">
            <v>0</v>
          </cell>
          <cell r="L164">
            <v>787250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0</v>
          </cell>
          <cell r="J172">
            <v>-6193430</v>
          </cell>
          <cell r="K172">
            <v>0</v>
          </cell>
          <cell r="L172">
            <v>-7501300</v>
          </cell>
          <cell r="M172">
            <v>0</v>
          </cell>
          <cell r="N172">
            <v>0</v>
          </cell>
          <cell r="S172">
            <v>0</v>
          </cell>
          <cell r="T172">
            <v>7501300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505990</v>
          </cell>
          <cell r="J181">
            <v>831920</v>
          </cell>
          <cell r="K181">
            <v>505990</v>
          </cell>
          <cell r="L181">
            <v>1076110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100000</v>
          </cell>
          <cell r="J182">
            <v>-1869640</v>
          </cell>
          <cell r="K182">
            <v>100000</v>
          </cell>
          <cell r="L182">
            <v>150670</v>
          </cell>
          <cell r="M182">
            <v>0</v>
          </cell>
          <cell r="N182">
            <v>0</v>
          </cell>
          <cell r="S182">
            <v>0</v>
          </cell>
          <cell r="T182">
            <v>50830</v>
          </cell>
        </row>
        <row r="183">
          <cell r="I183">
            <v>0</v>
          </cell>
          <cell r="J183">
            <v>-78346600</v>
          </cell>
          <cell r="K183">
            <v>0</v>
          </cell>
          <cell r="L183">
            <v>-78346600</v>
          </cell>
          <cell r="M183">
            <v>0</v>
          </cell>
          <cell r="N183">
            <v>0</v>
          </cell>
          <cell r="S183">
            <v>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822910</v>
          </cell>
          <cell r="J188">
            <v>422471800</v>
          </cell>
          <cell r="K188">
            <v>6445770</v>
          </cell>
          <cell r="L188">
            <v>30998630</v>
          </cell>
          <cell r="M188">
            <v>422870</v>
          </cell>
          <cell r="N188">
            <v>764200</v>
          </cell>
          <cell r="S188">
            <v>364970</v>
          </cell>
          <cell r="T188">
            <v>14783540</v>
          </cell>
        </row>
        <row r="189">
          <cell r="I189">
            <v>129450</v>
          </cell>
          <cell r="J189">
            <v>208853866</v>
          </cell>
          <cell r="K189">
            <v>6428750</v>
          </cell>
          <cell r="L189">
            <v>16672566</v>
          </cell>
          <cell r="M189">
            <v>44060</v>
          </cell>
          <cell r="N189">
            <v>127860</v>
          </cell>
          <cell r="S189">
            <v>509700</v>
          </cell>
          <cell r="T189">
            <v>1162950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278210</v>
          </cell>
          <cell r="J194">
            <v>35712370</v>
          </cell>
          <cell r="K194">
            <v>577940</v>
          </cell>
          <cell r="L194">
            <v>1763900</v>
          </cell>
          <cell r="M194">
            <v>29700</v>
          </cell>
          <cell r="N194">
            <v>6276360</v>
          </cell>
          <cell r="S194">
            <v>20440</v>
          </cell>
          <cell r="T194">
            <v>184810</v>
          </cell>
        </row>
        <row r="195">
          <cell r="I195">
            <v>289800</v>
          </cell>
          <cell r="J195">
            <v>11022860</v>
          </cell>
          <cell r="K195">
            <v>478800</v>
          </cell>
          <cell r="L195">
            <v>1526610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-559360</v>
          </cell>
          <cell r="J199">
            <v>232850180</v>
          </cell>
          <cell r="K199">
            <v>16877060</v>
          </cell>
          <cell r="L199">
            <v>5483170</v>
          </cell>
          <cell r="M199">
            <v>0</v>
          </cell>
          <cell r="N199">
            <v>94670</v>
          </cell>
          <cell r="S199">
            <v>1436100</v>
          </cell>
          <cell r="T199">
            <v>23858480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1408870</v>
          </cell>
          <cell r="J202">
            <v>554668080</v>
          </cell>
          <cell r="K202">
            <v>5270120</v>
          </cell>
          <cell r="L202">
            <v>56098600</v>
          </cell>
          <cell r="M202">
            <v>243040</v>
          </cell>
          <cell r="N202">
            <v>262940</v>
          </cell>
          <cell r="S202">
            <v>553680</v>
          </cell>
          <cell r="T202">
            <v>15701600</v>
          </cell>
        </row>
        <row r="203">
          <cell r="I203">
            <v>90770</v>
          </cell>
          <cell r="J203">
            <v>116779460</v>
          </cell>
          <cell r="K203">
            <v>1204510</v>
          </cell>
          <cell r="L203">
            <v>12347360</v>
          </cell>
          <cell r="M203">
            <v>300330</v>
          </cell>
          <cell r="N203">
            <v>628430</v>
          </cell>
          <cell r="S203">
            <v>65930</v>
          </cell>
          <cell r="T203">
            <v>177670</v>
          </cell>
        </row>
        <row r="206">
          <cell r="I206">
            <v>31780</v>
          </cell>
          <cell r="J206">
            <v>14012010</v>
          </cell>
          <cell r="K206">
            <v>0</v>
          </cell>
          <cell r="L206">
            <v>505960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0</v>
          </cell>
          <cell r="J208">
            <v>7071890</v>
          </cell>
          <cell r="K208">
            <v>0</v>
          </cell>
          <cell r="L208">
            <v>413330</v>
          </cell>
          <cell r="M208">
            <v>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K8" activePane="bottomRight" state="frozen"/>
      <selection pane="topRight" activeCell="E1" sqref="E1"/>
      <selection pane="bottomLeft" activeCell="A8" sqref="A8"/>
      <selection pane="bottomRight" activeCell="U84" sqref="U84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95" t="s">
        <v>109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0</v>
      </c>
      <c r="G3" s="3">
        <f t="shared" si="0"/>
        <v>233173000000</v>
      </c>
      <c r="H3" s="3">
        <f t="shared" si="0"/>
        <v>29988310680</v>
      </c>
      <c r="I3" s="3">
        <f t="shared" si="0"/>
        <v>214323263756</v>
      </c>
      <c r="J3" s="3">
        <f t="shared" si="0"/>
        <v>29731143910</v>
      </c>
      <c r="K3" s="3">
        <f t="shared" si="0"/>
        <v>201810700516</v>
      </c>
      <c r="L3" s="3">
        <f t="shared" si="0"/>
        <v>575520</v>
      </c>
      <c r="M3" s="3">
        <f t="shared" si="0"/>
        <v>1121950</v>
      </c>
      <c r="N3" s="3">
        <f t="shared" si="0"/>
        <v>12511441290</v>
      </c>
      <c r="O3" s="4">
        <f>IF(E3=0,0,+K3/E3)*100</f>
        <v>57.822930394395655</v>
      </c>
      <c r="P3" s="4">
        <f>IF(F3=0,0,+K3/F3)*100</f>
        <v>0</v>
      </c>
      <c r="Q3" s="4">
        <f>IF(G3=0,0,+K3/G3)*100</f>
        <v>86.549772278951679</v>
      </c>
      <c r="R3" s="4">
        <f>IF(I3=0,0,+K3/I3)*100</f>
        <v>94.161826849443116</v>
      </c>
      <c r="S3" s="3">
        <f>SUM(S9,S96)</f>
        <v>238151160</v>
      </c>
      <c r="T3" s="3">
        <f>SUM(T9,T96)</f>
        <v>13508687790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0</v>
      </c>
      <c r="G4" s="6">
        <f t="shared" si="1"/>
        <v>50412004000</v>
      </c>
      <c r="H4" s="6">
        <f t="shared" si="1"/>
        <v>1965583490</v>
      </c>
      <c r="I4" s="6">
        <f t="shared" si="1"/>
        <v>57541744860</v>
      </c>
      <c r="J4" s="6">
        <f t="shared" si="1"/>
        <v>3258390500</v>
      </c>
      <c r="K4" s="6">
        <f t="shared" si="1"/>
        <v>46492136560</v>
      </c>
      <c r="L4" s="6">
        <f t="shared" si="1"/>
        <v>573070</v>
      </c>
      <c r="M4" s="6">
        <f t="shared" si="1"/>
        <v>7578440</v>
      </c>
      <c r="N4" s="6">
        <f t="shared" si="1"/>
        <v>11042029860</v>
      </c>
      <c r="O4" s="7">
        <f>IF(E4=0,0,+K4/E4)*100</f>
        <v>35.758780888506031</v>
      </c>
      <c r="P4" s="7">
        <f>IF(F4=0,0,+K4/F4)*100</f>
        <v>0</v>
      </c>
      <c r="Q4" s="7">
        <f>IF(G4=0,0,+K4/G4)*100</f>
        <v>92.224337203496205</v>
      </c>
      <c r="R4" s="7">
        <f>IF(I4=0,0,+K4/I4)*100</f>
        <v>80.797231076527353</v>
      </c>
      <c r="S4" s="6">
        <f>SUM(S12:S13,S99:S100)</f>
        <v>42427450</v>
      </c>
      <c r="T4" s="6">
        <f>SUM(T12:T13,T99:T100)</f>
        <v>351529150</v>
      </c>
    </row>
    <row r="5" spans="1:20" ht="17.25" customHeight="1">
      <c r="A5" s="96" t="s">
        <v>4</v>
      </c>
      <c r="B5" s="97"/>
      <c r="C5" s="97"/>
      <c r="D5" s="98"/>
      <c r="E5" s="102" t="s">
        <v>5</v>
      </c>
      <c r="F5" s="103"/>
      <c r="G5" s="104"/>
      <c r="H5" s="102" t="s">
        <v>6</v>
      </c>
      <c r="I5" s="104"/>
      <c r="J5" s="102" t="s">
        <v>7</v>
      </c>
      <c r="K5" s="104"/>
      <c r="L5" s="102" t="s">
        <v>8</v>
      </c>
      <c r="M5" s="104"/>
      <c r="N5" s="8" t="s">
        <v>9</v>
      </c>
      <c r="O5" s="102" t="s">
        <v>10</v>
      </c>
      <c r="P5" s="103"/>
      <c r="Q5" s="103"/>
      <c r="R5" s="104"/>
      <c r="S5" s="102" t="s">
        <v>11</v>
      </c>
      <c r="T5" s="105"/>
    </row>
    <row r="6" spans="1:20" ht="18.75" customHeight="1" thickBot="1">
      <c r="A6" s="99"/>
      <c r="B6" s="100"/>
      <c r="C6" s="100"/>
      <c r="D6" s="101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106" t="s">
        <v>21</v>
      </c>
      <c r="B7" s="107"/>
      <c r="C7" s="108"/>
      <c r="D7" s="109"/>
      <c r="E7" s="12">
        <f t="shared" ref="E7:M7" si="2">SUM(E8,E95)</f>
        <v>479031000000</v>
      </c>
      <c r="F7" s="12">
        <f t="shared" si="2"/>
        <v>0</v>
      </c>
      <c r="G7" s="12">
        <f t="shared" si="2"/>
        <v>283585004000</v>
      </c>
      <c r="H7" s="12">
        <f t="shared" si="2"/>
        <v>31953894170</v>
      </c>
      <c r="I7" s="12">
        <f t="shared" si="2"/>
        <v>271865008616</v>
      </c>
      <c r="J7" s="12">
        <f t="shared" si="2"/>
        <v>32989534410</v>
      </c>
      <c r="K7" s="12">
        <f t="shared" si="2"/>
        <v>248302837076</v>
      </c>
      <c r="L7" s="12">
        <f t="shared" si="2"/>
        <v>1148590</v>
      </c>
      <c r="M7" s="12">
        <f t="shared" si="2"/>
        <v>8700390</v>
      </c>
      <c r="N7" s="13">
        <f>I7-K7-M7</f>
        <v>23553471150</v>
      </c>
      <c r="O7" s="14">
        <f t="shared" ref="O7:O50" si="3">IF(E7=0,0,+K7/E7)*100</f>
        <v>51.834398415968906</v>
      </c>
      <c r="P7" s="14">
        <f t="shared" ref="P7:P50" si="4">IF(F7=0,0,+K7/F7)*100</f>
        <v>0</v>
      </c>
      <c r="Q7" s="14">
        <f t="shared" ref="Q7:Q50" si="5">IF(G7=0,0,+K7/G7)*100</f>
        <v>87.558521633252511</v>
      </c>
      <c r="R7" s="14">
        <f t="shared" ref="R7:R50" si="6">IF(I7=0,0,+K7/I7)*100</f>
        <v>91.333135639650948</v>
      </c>
      <c r="S7" s="13">
        <f>SUM(S8,S95)</f>
        <v>280578610</v>
      </c>
      <c r="T7" s="15">
        <f>SUM(T8,T95)</f>
        <v>13860216940</v>
      </c>
    </row>
    <row r="8" spans="1:20" ht="18.75" customHeight="1">
      <c r="A8" s="110" t="s">
        <v>22</v>
      </c>
      <c r="B8" s="112" t="s">
        <v>23</v>
      </c>
      <c r="C8" s="113" t="s">
        <v>24</v>
      </c>
      <c r="D8" s="114"/>
      <c r="E8" s="16">
        <f t="shared" ref="E8:M8" si="7">SUM(E9:E13)</f>
        <v>477501000000</v>
      </c>
      <c r="F8" s="16">
        <f t="shared" si="7"/>
        <v>0</v>
      </c>
      <c r="G8" s="16">
        <f t="shared" si="7"/>
        <v>282820004000</v>
      </c>
      <c r="H8" s="16">
        <f t="shared" si="7"/>
        <v>32008905740</v>
      </c>
      <c r="I8" s="16">
        <f t="shared" si="7"/>
        <v>270916893260</v>
      </c>
      <c r="J8" s="16">
        <f t="shared" si="7"/>
        <v>32817686030</v>
      </c>
      <c r="K8" s="16">
        <f t="shared" si="7"/>
        <v>256918212810</v>
      </c>
      <c r="L8" s="16">
        <f t="shared" si="7"/>
        <v>0</v>
      </c>
      <c r="M8" s="16">
        <f t="shared" si="7"/>
        <v>0</v>
      </c>
      <c r="N8" s="16">
        <f>I8-K8-M8</f>
        <v>13998680450</v>
      </c>
      <c r="O8" s="17">
        <f t="shared" si="3"/>
        <v>53.8047486413641</v>
      </c>
      <c r="P8" s="17">
        <f t="shared" si="4"/>
        <v>0</v>
      </c>
      <c r="Q8" s="17">
        <f t="shared" si="5"/>
        <v>90.841598605592267</v>
      </c>
      <c r="R8" s="17">
        <f t="shared" si="6"/>
        <v>94.832850664441438</v>
      </c>
      <c r="S8" s="16">
        <f>SUM(S9:S13)</f>
        <v>190230840</v>
      </c>
      <c r="T8" s="18">
        <f>SUM(T9:T13)</f>
        <v>2086606090</v>
      </c>
    </row>
    <row r="9" spans="1:20" ht="18.75" customHeight="1">
      <c r="A9" s="71"/>
      <c r="B9" s="75"/>
      <c r="C9" s="88" t="s">
        <v>25</v>
      </c>
      <c r="D9" s="89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0</v>
      </c>
      <c r="G9" s="19">
        <f t="shared" si="8"/>
        <v>233173000000</v>
      </c>
      <c r="H9" s="19">
        <f t="shared" si="8"/>
        <v>30068425140</v>
      </c>
      <c r="I9" s="19">
        <f t="shared" si="8"/>
        <v>222008533400</v>
      </c>
      <c r="J9" s="19">
        <f t="shared" si="8"/>
        <v>29737813810</v>
      </c>
      <c r="K9" s="19">
        <f t="shared" si="8"/>
        <v>212015113450</v>
      </c>
      <c r="L9" s="19">
        <f t="shared" si="8"/>
        <v>0</v>
      </c>
      <c r="M9" s="19">
        <f t="shared" si="8"/>
        <v>0</v>
      </c>
      <c r="N9" s="19">
        <f t="shared" si="8"/>
        <v>9993419950</v>
      </c>
      <c r="O9" s="20">
        <f t="shared" si="3"/>
        <v>60.746705284873151</v>
      </c>
      <c r="P9" s="20">
        <f t="shared" si="4"/>
        <v>0</v>
      </c>
      <c r="Q9" s="20">
        <f t="shared" si="5"/>
        <v>90.926099269640986</v>
      </c>
      <c r="R9" s="20">
        <f t="shared" si="6"/>
        <v>95.498632508870941</v>
      </c>
      <c r="S9" s="19">
        <f>SUM(S14,S19,S28,S33:S37,S39:S41,S43,S45,S51,S58,S64,S79,S86,S89)</f>
        <v>163501230</v>
      </c>
      <c r="T9" s="21">
        <f>SUM(T14,T19,T28,T33:T37,T39:T41,T43,T45,T51,T58,T64,T79,T86,T89)</f>
        <v>1882649330</v>
      </c>
    </row>
    <row r="10" spans="1:20" ht="18.75" customHeight="1">
      <c r="A10" s="71"/>
      <c r="B10" s="75"/>
      <c r="C10" s="88" t="s">
        <v>26</v>
      </c>
      <c r="D10" s="89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1"/>
      <c r="B11" s="75"/>
      <c r="C11" s="88" t="s">
        <v>27</v>
      </c>
      <c r="D11" s="89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1"/>
      <c r="B12" s="75"/>
      <c r="C12" s="88" t="s">
        <v>28</v>
      </c>
      <c r="D12" s="89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1"/>
      <c r="B13" s="76"/>
      <c r="C13" s="115" t="s">
        <v>29</v>
      </c>
      <c r="D13" s="116"/>
      <c r="E13" s="26">
        <f>SUM(E24,E38,E42,E49,E63,E65,E72,E92,E50)</f>
        <v>128486000000</v>
      </c>
      <c r="F13" s="26">
        <f t="shared" ref="F13:N13" si="9">SUM(F24,F38,F42,F49,F63,F65,F72,F92,F50)</f>
        <v>0</v>
      </c>
      <c r="G13" s="26">
        <f t="shared" si="9"/>
        <v>49647004000</v>
      </c>
      <c r="H13" s="26">
        <f t="shared" si="9"/>
        <v>1940480600</v>
      </c>
      <c r="I13" s="26">
        <f t="shared" si="9"/>
        <v>48908359860</v>
      </c>
      <c r="J13" s="26">
        <f t="shared" si="9"/>
        <v>3079872220</v>
      </c>
      <c r="K13" s="26">
        <f>SUM(K24,K38,K42,K49,K63,K65,K72,K92,K50)</f>
        <v>44903099360</v>
      </c>
      <c r="L13" s="26">
        <f t="shared" si="9"/>
        <v>0</v>
      </c>
      <c r="M13" s="26">
        <f t="shared" si="9"/>
        <v>0</v>
      </c>
      <c r="N13" s="26">
        <f t="shared" si="9"/>
        <v>4005260500</v>
      </c>
      <c r="O13" s="27">
        <f t="shared" si="3"/>
        <v>34.947853742820229</v>
      </c>
      <c r="P13" s="27">
        <f t="shared" si="4"/>
        <v>0</v>
      </c>
      <c r="Q13" s="27">
        <f t="shared" si="5"/>
        <v>90.444731287309907</v>
      </c>
      <c r="R13" s="27">
        <f t="shared" si="6"/>
        <v>91.810683262605735</v>
      </c>
      <c r="S13" s="26">
        <f>SUM(S24,S38,S42,S49,S63,S65,S72,S92,S50)</f>
        <v>26729610</v>
      </c>
      <c r="T13" s="28">
        <f>SUM(T24,T38,T42,T49,T63,T65,T72,T92,T50)</f>
        <v>203956760</v>
      </c>
    </row>
    <row r="14" spans="1:20" ht="18.75" customHeight="1">
      <c r="A14" s="71"/>
      <c r="B14" s="81" t="s">
        <v>30</v>
      </c>
      <c r="C14" s="117" t="s">
        <v>23</v>
      </c>
      <c r="D14" s="118"/>
      <c r="E14" s="29">
        <f t="shared" ref="E14:N14" si="10">SUM(E15:E18)</f>
        <v>211453000000</v>
      </c>
      <c r="F14" s="29">
        <f t="shared" si="10"/>
        <v>0</v>
      </c>
      <c r="G14" s="29">
        <f t="shared" si="10"/>
        <v>136848000000</v>
      </c>
      <c r="H14" s="29">
        <f t="shared" si="10"/>
        <v>22326184580</v>
      </c>
      <c r="I14" s="29">
        <f t="shared" si="10"/>
        <v>114712963870</v>
      </c>
      <c r="J14" s="29">
        <f t="shared" si="10"/>
        <v>22352372990</v>
      </c>
      <c r="K14" s="29">
        <f t="shared" si="10"/>
        <v>114246263610</v>
      </c>
      <c r="L14" s="29">
        <f t="shared" si="10"/>
        <v>0</v>
      </c>
      <c r="M14" s="29">
        <f t="shared" si="10"/>
        <v>0</v>
      </c>
      <c r="N14" s="29">
        <f t="shared" si="10"/>
        <v>466700260</v>
      </c>
      <c r="O14" s="30">
        <f t="shared" si="3"/>
        <v>54.029152393203219</v>
      </c>
      <c r="P14" s="30">
        <f t="shared" si="4"/>
        <v>0</v>
      </c>
      <c r="Q14" s="30">
        <f t="shared" si="5"/>
        <v>83.484057940196422</v>
      </c>
      <c r="R14" s="30">
        <f t="shared" si="6"/>
        <v>99.593158223573681</v>
      </c>
      <c r="S14" s="29">
        <f>SUM(S15:S18)</f>
        <v>46690930</v>
      </c>
      <c r="T14" s="31">
        <f>SUM(T15:T18)</f>
        <v>381209590</v>
      </c>
    </row>
    <row r="15" spans="1:20" ht="18.75" customHeight="1">
      <c r="A15" s="71"/>
      <c r="B15" s="53"/>
      <c r="C15" s="55" t="s">
        <v>31</v>
      </c>
      <c r="D15" s="62"/>
      <c r="E15" s="23">
        <f>[1]Sheet1!$F$8</f>
        <v>211453000000</v>
      </c>
      <c r="F15" s="23"/>
      <c r="G15" s="23">
        <f>[1]Sheet1!$G$8</f>
        <v>136848000000</v>
      </c>
      <c r="H15" s="23">
        <f>[1]Sheet1!I8</f>
        <v>19714449880</v>
      </c>
      <c r="I15" s="23">
        <f>[1]Sheet1!J8</f>
        <v>93444611750</v>
      </c>
      <c r="J15" s="23">
        <f>[1]Sheet1!K8</f>
        <v>19744704620</v>
      </c>
      <c r="K15" s="23">
        <f>[1]Sheet1!L8</f>
        <v>93002321740</v>
      </c>
      <c r="L15" s="23">
        <f>[1]Sheet1!M8</f>
        <v>0</v>
      </c>
      <c r="M15" s="23">
        <f>[1]Sheet1!N8</f>
        <v>0</v>
      </c>
      <c r="N15" s="23">
        <f>I15-K15-M15</f>
        <v>442290010</v>
      </c>
      <c r="O15" s="20">
        <f t="shared" si="3"/>
        <v>43.982502844603765</v>
      </c>
      <c r="P15" s="20">
        <f t="shared" si="4"/>
        <v>0</v>
      </c>
      <c r="Q15" s="20">
        <f t="shared" si="5"/>
        <v>67.960307596749686</v>
      </c>
      <c r="R15" s="20">
        <f t="shared" si="6"/>
        <v>99.526682168487895</v>
      </c>
      <c r="S15" s="23">
        <f>[1]Sheet1!S8</f>
        <v>39882460</v>
      </c>
      <c r="T15" s="23">
        <f>[1]Sheet1!T8</f>
        <v>344878870</v>
      </c>
    </row>
    <row r="16" spans="1:20" ht="18.75" customHeight="1">
      <c r="A16" s="71"/>
      <c r="B16" s="53"/>
      <c r="C16" s="55" t="s">
        <v>32</v>
      </c>
      <c r="D16" s="62"/>
      <c r="E16" s="23"/>
      <c r="F16" s="23"/>
      <c r="G16" s="23"/>
      <c r="H16" s="23">
        <f>[1]Sheet1!I9</f>
        <v>2530953240</v>
      </c>
      <c r="I16" s="23">
        <f>[1]Sheet1!J9</f>
        <v>20263483010</v>
      </c>
      <c r="J16" s="23">
        <f>[1]Sheet1!K9</f>
        <v>2528682300</v>
      </c>
      <c r="K16" s="23">
        <f>[1]Sheet1!L9</f>
        <v>20242341640</v>
      </c>
      <c r="L16" s="23">
        <f>[1]Sheet1!M9</f>
        <v>0</v>
      </c>
      <c r="M16" s="23">
        <f>[1]Sheet1!N9</f>
        <v>0</v>
      </c>
      <c r="N16" s="23">
        <f>I16-K16-M16</f>
        <v>21141370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99.895667640209894</v>
      </c>
      <c r="S16" s="23">
        <f>[1]Sheet1!S9</f>
        <v>6270380</v>
      </c>
      <c r="T16" s="23">
        <f>[1]Sheet1!T9</f>
        <v>35101990</v>
      </c>
    </row>
    <row r="17" spans="1:20" ht="18.75" customHeight="1">
      <c r="A17" s="71"/>
      <c r="B17" s="53"/>
      <c r="C17" s="55" t="s">
        <v>33</v>
      </c>
      <c r="D17" s="62"/>
      <c r="E17" s="23"/>
      <c r="F17" s="23"/>
      <c r="G17" s="23"/>
      <c r="H17" s="23">
        <f>[1]Sheet1!I11</f>
        <v>57786110</v>
      </c>
      <c r="I17" s="23">
        <f>[1]Sheet1!J11</f>
        <v>506795040</v>
      </c>
      <c r="J17" s="23">
        <f>[1]Sheet1!K11</f>
        <v>56663880</v>
      </c>
      <c r="K17" s="23">
        <f>[1]Sheet1!L11</f>
        <v>505672810</v>
      </c>
      <c r="L17" s="23">
        <f>[1]Sheet1!M11</f>
        <v>0</v>
      </c>
      <c r="M17" s="23">
        <f>[1]Sheet1!N11</f>
        <v>0</v>
      </c>
      <c r="N17" s="23">
        <f>I17-K17-M17</f>
        <v>1122230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99.778563341898533</v>
      </c>
      <c r="S17" s="23">
        <f>[1]Sheet1!S11</f>
        <v>538090</v>
      </c>
      <c r="T17" s="23">
        <f>[1]Sheet1!T11</f>
        <v>1228730</v>
      </c>
    </row>
    <row r="18" spans="1:20" ht="18.75" customHeight="1">
      <c r="A18" s="71"/>
      <c r="B18" s="64"/>
      <c r="C18" s="79" t="s">
        <v>34</v>
      </c>
      <c r="D18" s="80"/>
      <c r="E18" s="23"/>
      <c r="F18" s="23"/>
      <c r="G18" s="23"/>
      <c r="H18" s="23">
        <f>[1]Sheet1!I10+[1]Sheet1!I12+[1]Sheet1!I13+[1]Sheet1!I14</f>
        <v>22995350</v>
      </c>
      <c r="I18" s="23">
        <f>[1]Sheet1!J10+[1]Sheet1!J12+[1]Sheet1!J13+[1]Sheet1!J14</f>
        <v>498074070</v>
      </c>
      <c r="J18" s="23">
        <f>[1]Sheet1!K10+[1]Sheet1!K12+[1]Sheet1!K13+[1]Sheet1!K14</f>
        <v>22322190</v>
      </c>
      <c r="K18" s="23">
        <f>[1]Sheet1!L10+[1]Sheet1!L12+[1]Sheet1!L13+[1]Sheet1!L14</f>
        <v>495927420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2146650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99.569009886421114</v>
      </c>
      <c r="S18" s="23">
        <f>[1]Sheet1!S10+[1]Sheet1!S12+[1]Sheet1!S13+[1]Sheet1!S14</f>
        <v>0</v>
      </c>
      <c r="T18" s="23">
        <f>[1]Sheet1!T10+[1]Sheet1!T12+[1]Sheet1!T13+[1]Sheet1!T14</f>
        <v>0</v>
      </c>
    </row>
    <row r="19" spans="1:20" ht="18.75" customHeight="1">
      <c r="A19" s="71"/>
      <c r="B19" s="59" t="s">
        <v>35</v>
      </c>
      <c r="C19" s="55" t="s">
        <v>23</v>
      </c>
      <c r="D19" s="62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50704260</v>
      </c>
      <c r="I19" s="19">
        <f t="shared" si="11"/>
        <v>530651420</v>
      </c>
      <c r="J19" s="19">
        <f t="shared" si="11"/>
        <v>160364440</v>
      </c>
      <c r="K19" s="19">
        <f t="shared" si="11"/>
        <v>510095970</v>
      </c>
      <c r="L19" s="19">
        <f t="shared" si="11"/>
        <v>0</v>
      </c>
      <c r="M19" s="19">
        <f t="shared" si="11"/>
        <v>0</v>
      </c>
      <c r="N19" s="19">
        <f t="shared" si="11"/>
        <v>20555450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96.126374259019215</v>
      </c>
      <c r="S19" s="19">
        <f>SUM(S20:S23)</f>
        <v>0</v>
      </c>
      <c r="T19" s="21">
        <f>SUM(T20:T23)</f>
        <v>97931100</v>
      </c>
    </row>
    <row r="20" spans="1:20" ht="18.75" customHeight="1">
      <c r="A20" s="71"/>
      <c r="B20" s="53"/>
      <c r="C20" s="55" t="s">
        <v>31</v>
      </c>
      <c r="D20" s="62"/>
      <c r="E20" s="23"/>
      <c r="F20" s="23"/>
      <c r="G20" s="23"/>
      <c r="H20" s="23">
        <f>[1]Sheet1!I60</f>
        <v>47527590</v>
      </c>
      <c r="I20" s="23">
        <f>[1]Sheet1!J60</f>
        <v>519282070</v>
      </c>
      <c r="J20" s="23">
        <f>[1]Sheet1!K60</f>
        <v>159714740</v>
      </c>
      <c r="K20" s="23">
        <f>[1]Sheet1!L60</f>
        <v>502486670</v>
      </c>
      <c r="L20" s="23">
        <f>[1]Sheet1!M60</f>
        <v>0</v>
      </c>
      <c r="M20" s="23">
        <f>[1]Sheet1!N60</f>
        <v>0</v>
      </c>
      <c r="N20" s="23">
        <f>I20-K20-M20</f>
        <v>16795400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96.765649928949017</v>
      </c>
      <c r="S20" s="23">
        <f>[1]Sheet1!S60</f>
        <v>0</v>
      </c>
      <c r="T20" s="23">
        <f>[1]Sheet1!T60</f>
        <v>97931100</v>
      </c>
    </row>
    <row r="21" spans="1:20" ht="18.75" customHeight="1">
      <c r="A21" s="71"/>
      <c r="B21" s="53"/>
      <c r="C21" s="55" t="s">
        <v>32</v>
      </c>
      <c r="D21" s="62"/>
      <c r="E21" s="23"/>
      <c r="F21" s="23"/>
      <c r="G21" s="23"/>
      <c r="H21" s="23">
        <f>[1]Sheet1!I61</f>
        <v>13130</v>
      </c>
      <c r="I21" s="23">
        <f>[1]Sheet1!J61</f>
        <v>4774320</v>
      </c>
      <c r="J21" s="23">
        <f>[1]Sheet1!K61</f>
        <v>0</v>
      </c>
      <c r="K21" s="23">
        <f>[1]Sheet1!L61</f>
        <v>3528110</v>
      </c>
      <c r="L21" s="23">
        <f>[1]Sheet1!M61</f>
        <v>0</v>
      </c>
      <c r="M21" s="23">
        <f>[1]Sheet1!N61</f>
        <v>0</v>
      </c>
      <c r="N21" s="23">
        <f>I21-K21-M21</f>
        <v>1246210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73.897644062400516</v>
      </c>
      <c r="S21" s="23">
        <f>[1]Sheet1!S61</f>
        <v>0</v>
      </c>
      <c r="T21" s="23">
        <f>[1]Sheet1!T61</f>
        <v>0</v>
      </c>
    </row>
    <row r="22" spans="1:20" ht="18.75" customHeight="1">
      <c r="A22" s="71"/>
      <c r="B22" s="53"/>
      <c r="C22" s="55" t="s">
        <v>33</v>
      </c>
      <c r="D22" s="62"/>
      <c r="E22" s="23"/>
      <c r="F22" s="23"/>
      <c r="G22" s="23"/>
      <c r="H22" s="23">
        <f>[1]Sheet1!I63</f>
        <v>3163540</v>
      </c>
      <c r="I22" s="23">
        <f>[1]Sheet1!J63</f>
        <v>3163540</v>
      </c>
      <c r="J22" s="23">
        <f>[1]Sheet1!K63</f>
        <v>649700</v>
      </c>
      <c r="K22" s="23">
        <f>[1]Sheet1!L63</f>
        <v>649700</v>
      </c>
      <c r="L22" s="23">
        <f>[1]Sheet1!M63</f>
        <v>0</v>
      </c>
      <c r="M22" s="23">
        <f>[1]Sheet1!N63</f>
        <v>0</v>
      </c>
      <c r="N22" s="23">
        <f>I22-K22-M22</f>
        <v>2513840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20.537119808821764</v>
      </c>
      <c r="S22" s="23">
        <f>[1]Sheet1!S63</f>
        <v>0</v>
      </c>
      <c r="T22" s="23">
        <f>[1]Sheet1!T63</f>
        <v>0</v>
      </c>
    </row>
    <row r="23" spans="1:20" ht="18.75" customHeight="1">
      <c r="A23" s="71"/>
      <c r="B23" s="64"/>
      <c r="C23" s="79" t="s">
        <v>34</v>
      </c>
      <c r="D23" s="80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1"/>
      <c r="B24" s="66" t="s">
        <v>36</v>
      </c>
      <c r="C24" s="55" t="s">
        <v>23</v>
      </c>
      <c r="D24" s="62"/>
      <c r="E24" s="19">
        <f t="shared" ref="E24:N24" si="12">SUM(E25:E27)</f>
        <v>13315000000</v>
      </c>
      <c r="F24" s="19">
        <f t="shared" si="12"/>
        <v>0</v>
      </c>
      <c r="G24" s="19">
        <f t="shared" si="12"/>
        <v>9276668000</v>
      </c>
      <c r="H24" s="19">
        <f>SUM(H25:H27)</f>
        <v>1175223320</v>
      </c>
      <c r="I24" s="19">
        <f t="shared" si="12"/>
        <v>12395488710</v>
      </c>
      <c r="J24" s="19">
        <f t="shared" si="12"/>
        <v>1182276810</v>
      </c>
      <c r="K24" s="19">
        <f t="shared" si="12"/>
        <v>12271444680</v>
      </c>
      <c r="L24" s="19">
        <f t="shared" si="12"/>
        <v>0</v>
      </c>
      <c r="M24" s="19">
        <f t="shared" si="12"/>
        <v>0</v>
      </c>
      <c r="N24" s="19">
        <f t="shared" si="12"/>
        <v>124044030</v>
      </c>
      <c r="O24" s="20">
        <f t="shared" si="3"/>
        <v>92.162558618099894</v>
      </c>
      <c r="P24" s="20">
        <f t="shared" si="4"/>
        <v>0</v>
      </c>
      <c r="Q24" s="20">
        <f t="shared" si="5"/>
        <v>132.28289165894478</v>
      </c>
      <c r="R24" s="20">
        <f t="shared" si="6"/>
        <v>98.99928084400635</v>
      </c>
      <c r="S24" s="19">
        <f>SUM(S25:S27)</f>
        <v>15549780</v>
      </c>
      <c r="T24" s="21">
        <f>SUM(T25:T27)</f>
        <v>188626730</v>
      </c>
    </row>
    <row r="25" spans="1:20" ht="18.75" customHeight="1">
      <c r="A25" s="71"/>
      <c r="B25" s="67"/>
      <c r="C25" s="55" t="s">
        <v>37</v>
      </c>
      <c r="D25" s="62"/>
      <c r="E25" s="23">
        <f>[1]Sheet1!$F$46</f>
        <v>11876000000</v>
      </c>
      <c r="F25" s="23"/>
      <c r="G25" s="23">
        <f>[1]Sheet1!$G$46</f>
        <v>7837668000</v>
      </c>
      <c r="H25" s="23">
        <f>[1]Sheet1!I46</f>
        <v>1141543660</v>
      </c>
      <c r="I25" s="23">
        <f>[1]Sheet1!J46</f>
        <v>11117509660</v>
      </c>
      <c r="J25" s="23">
        <f>[1]Sheet1!K46</f>
        <v>1141492230</v>
      </c>
      <c r="K25" s="23">
        <f>[1]Sheet1!L46</f>
        <v>11117456070</v>
      </c>
      <c r="L25" s="23">
        <f>[1]Sheet1!M46</f>
        <v>0</v>
      </c>
      <c r="M25" s="23">
        <f>[1]Sheet1!N46</f>
        <v>0</v>
      </c>
      <c r="N25" s="23">
        <f>I25-K25-M25</f>
        <v>53590</v>
      </c>
      <c r="O25" s="20">
        <f t="shared" si="3"/>
        <v>93.612799511620068</v>
      </c>
      <c r="P25" s="20">
        <f t="shared" si="4"/>
        <v>0</v>
      </c>
      <c r="Q25" s="20">
        <f t="shared" si="5"/>
        <v>141.84647869749011</v>
      </c>
      <c r="R25" s="20">
        <f t="shared" si="6"/>
        <v>99.999517967587721</v>
      </c>
      <c r="S25" s="23">
        <f>[1]Sheet1!S46</f>
        <v>15468280</v>
      </c>
      <c r="T25" s="23">
        <f>[1]Sheet1!T46</f>
        <v>47154870</v>
      </c>
    </row>
    <row r="26" spans="1:20" ht="18.75" customHeight="1">
      <c r="A26" s="71"/>
      <c r="B26" s="67"/>
      <c r="C26" s="55" t="s">
        <v>38</v>
      </c>
      <c r="D26" s="62"/>
      <c r="E26" s="23">
        <f>[1]Sheet1!$F$45</f>
        <v>1439000000</v>
      </c>
      <c r="F26" s="23"/>
      <c r="G26" s="23">
        <f>[1]Sheet1!$G$45</f>
        <v>1439000000</v>
      </c>
      <c r="H26" s="23">
        <f>[1]Sheet1!I45</f>
        <v>33679660</v>
      </c>
      <c r="I26" s="23">
        <f>[1]Sheet1!J45</f>
        <v>1277979050</v>
      </c>
      <c r="J26" s="23">
        <f>[1]Sheet1!K45</f>
        <v>40784580</v>
      </c>
      <c r="K26" s="23">
        <f>[1]Sheet1!L45</f>
        <v>1153988610</v>
      </c>
      <c r="L26" s="23">
        <f>[1]Sheet1!M45</f>
        <v>0</v>
      </c>
      <c r="M26" s="23">
        <f>[1]Sheet1!N45</f>
        <v>0</v>
      </c>
      <c r="N26" s="23">
        <f>I26-K26-M26</f>
        <v>123990440</v>
      </c>
      <c r="O26" s="20">
        <f t="shared" si="3"/>
        <v>80.19378804725504</v>
      </c>
      <c r="P26" s="20">
        <f t="shared" si="4"/>
        <v>0</v>
      </c>
      <c r="Q26" s="20">
        <f t="shared" si="5"/>
        <v>80.19378804725504</v>
      </c>
      <c r="R26" s="20">
        <f t="shared" si="6"/>
        <v>90.297928592804396</v>
      </c>
      <c r="S26" s="23">
        <f>[1]Sheet1!S45</f>
        <v>81500</v>
      </c>
      <c r="T26" s="23">
        <f>[1]Sheet1!T45</f>
        <v>141471860</v>
      </c>
    </row>
    <row r="27" spans="1:20" ht="18" customHeight="1">
      <c r="A27" s="71"/>
      <c r="B27" s="68"/>
      <c r="C27" s="55" t="s">
        <v>39</v>
      </c>
      <c r="D27" s="62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1"/>
      <c r="B28" s="59" t="s">
        <v>40</v>
      </c>
      <c r="C28" s="55" t="s">
        <v>23</v>
      </c>
      <c r="D28" s="62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62125200</v>
      </c>
      <c r="I28" s="19">
        <f t="shared" si="13"/>
        <v>1431180130</v>
      </c>
      <c r="J28" s="19">
        <f t="shared" si="13"/>
        <v>171481270</v>
      </c>
      <c r="K28" s="19">
        <f t="shared" si="13"/>
        <v>1415766050</v>
      </c>
      <c r="L28" s="19">
        <f t="shared" si="13"/>
        <v>0</v>
      </c>
      <c r="M28" s="19">
        <f t="shared" si="13"/>
        <v>0</v>
      </c>
      <c r="N28" s="19">
        <f>SUM(N29:N32)</f>
        <v>15414080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98.922981134457203</v>
      </c>
      <c r="S28" s="19">
        <f>SUM(S29:S32)</f>
        <v>85840</v>
      </c>
      <c r="T28" s="21">
        <f>SUM(T29:T32)</f>
        <v>42791890</v>
      </c>
    </row>
    <row r="29" spans="1:20" ht="18.75" customHeight="1">
      <c r="A29" s="71"/>
      <c r="B29" s="53"/>
      <c r="C29" s="55" t="s">
        <v>31</v>
      </c>
      <c r="D29" s="62"/>
      <c r="E29" s="23"/>
      <c r="F29" s="23"/>
      <c r="G29" s="23"/>
      <c r="H29" s="23">
        <f>[1]Sheet1!I69</f>
        <v>62002210</v>
      </c>
      <c r="I29" s="23">
        <f>[1]Sheet1!J69</f>
        <v>1425309380</v>
      </c>
      <c r="J29" s="23">
        <f>[1]Sheet1!K69</f>
        <v>171389630</v>
      </c>
      <c r="K29" s="23">
        <f>[1]Sheet1!L69</f>
        <v>1412945540</v>
      </c>
      <c r="L29" s="23">
        <f>[1]Sheet1!M69</f>
        <v>0</v>
      </c>
      <c r="M29" s="23">
        <f>[1]Sheet1!N69</f>
        <v>0</v>
      </c>
      <c r="N29" s="23">
        <f>I29-K29-M29</f>
        <v>12363840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99.132550436172679</v>
      </c>
      <c r="S29" s="23">
        <f>[1]Sheet1!S69</f>
        <v>85840</v>
      </c>
      <c r="T29" s="23">
        <f>[1]Sheet1!T69</f>
        <v>42108030</v>
      </c>
    </row>
    <row r="30" spans="1:20" ht="18.75" customHeight="1">
      <c r="A30" s="71"/>
      <c r="B30" s="53"/>
      <c r="C30" s="55" t="s">
        <v>32</v>
      </c>
      <c r="D30" s="62"/>
      <c r="E30" s="23"/>
      <c r="F30" s="23"/>
      <c r="G30" s="23"/>
      <c r="H30" s="23">
        <f>[1]Sheet1!I70</f>
        <v>31350</v>
      </c>
      <c r="I30" s="23">
        <f>[1]Sheet1!J70</f>
        <v>5137570</v>
      </c>
      <c r="J30" s="23">
        <f>[1]Sheet1!K70</f>
        <v>0</v>
      </c>
      <c r="K30" s="23">
        <f>[1]Sheet1!L70</f>
        <v>2087330</v>
      </c>
      <c r="L30" s="23">
        <f>[1]Sheet1!M70</f>
        <v>0</v>
      </c>
      <c r="M30" s="23">
        <f>[1]Sheet1!N70</f>
        <v>0</v>
      </c>
      <c r="N30" s="23">
        <f>I30-K30-M30</f>
        <v>3050240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40.628740824942533</v>
      </c>
      <c r="S30" s="23">
        <f>[1]Sheet1!S70</f>
        <v>0</v>
      </c>
      <c r="T30" s="23">
        <f>[1]Sheet1!T70</f>
        <v>683860</v>
      </c>
    </row>
    <row r="31" spans="1:20" ht="18.75" customHeight="1">
      <c r="A31" s="71"/>
      <c r="B31" s="53"/>
      <c r="C31" s="55" t="s">
        <v>33</v>
      </c>
      <c r="D31" s="62"/>
      <c r="E31" s="23"/>
      <c r="F31" s="23"/>
      <c r="G31" s="23"/>
      <c r="H31" s="23">
        <f>[1]Sheet1!I72</f>
        <v>91640</v>
      </c>
      <c r="I31" s="23">
        <f>[1]Sheet1!J72</f>
        <v>91640</v>
      </c>
      <c r="J31" s="23">
        <f>[1]Sheet1!K72</f>
        <v>91640</v>
      </c>
      <c r="K31" s="23">
        <f>[1]Sheet1!L72</f>
        <v>91640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100</v>
      </c>
      <c r="S31" s="23">
        <f>[1]Sheet1!S72</f>
        <v>0</v>
      </c>
      <c r="T31" s="23">
        <f>[1]Sheet1!T72</f>
        <v>0</v>
      </c>
    </row>
    <row r="32" spans="1:20" ht="18.75" customHeight="1">
      <c r="A32" s="71"/>
      <c r="B32" s="64"/>
      <c r="C32" s="79" t="s">
        <v>34</v>
      </c>
      <c r="D32" s="80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641540</v>
      </c>
      <c r="J32" s="23">
        <f>[1]Sheet1!K71+[1]Sheet1!K73+[1]Sheet1!K74+[1]Sheet1!K75+[1]Sheet1!K76</f>
        <v>0</v>
      </c>
      <c r="K32" s="23">
        <f>[1]Sheet1!L71+[1]Sheet1!L73+[1]Sheet1!L74+[1]Sheet1!L75+[1]Sheet1!L76</f>
        <v>641540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100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1"/>
      <c r="B33" s="55" t="s">
        <v>41</v>
      </c>
      <c r="C33" s="65"/>
      <c r="D33" s="62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1"/>
      <c r="B34" s="55" t="s">
        <v>42</v>
      </c>
      <c r="C34" s="65"/>
      <c r="D34" s="62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1"/>
      <c r="B35" s="55" t="s">
        <v>43</v>
      </c>
      <c r="C35" s="65"/>
      <c r="D35" s="62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1"/>
      <c r="B36" s="55" t="s">
        <v>44</v>
      </c>
      <c r="C36" s="70"/>
      <c r="D36" s="56"/>
      <c r="E36" s="23"/>
      <c r="F36" s="23"/>
      <c r="G36" s="23"/>
      <c r="H36" s="23">
        <f>[1]Sheet1!I86</f>
        <v>5330</v>
      </c>
      <c r="I36" s="23">
        <f>[1]Sheet1!J86</f>
        <v>14808250</v>
      </c>
      <c r="J36" s="23">
        <f>[1]Sheet1!K86</f>
        <v>5330</v>
      </c>
      <c r="K36" s="23">
        <f>[1]Sheet1!L86</f>
        <v>14808250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1"/>
      <c r="B37" s="55" t="s">
        <v>45</v>
      </c>
      <c r="C37" s="70"/>
      <c r="D37" s="56"/>
      <c r="E37" s="23"/>
      <c r="F37" s="23"/>
      <c r="G37" s="23"/>
      <c r="H37" s="23">
        <f>[1]Sheet1!I85</f>
        <v>6220</v>
      </c>
      <c r="I37" s="23">
        <f>[1]Sheet1!J85</f>
        <v>17695570</v>
      </c>
      <c r="J37" s="23">
        <f>[1]Sheet1!K85</f>
        <v>369780</v>
      </c>
      <c r="K37" s="23">
        <f>[1]Sheet1!L85</f>
        <v>17683420</v>
      </c>
      <c r="L37" s="23">
        <f>[1]Sheet1!M85</f>
        <v>0</v>
      </c>
      <c r="M37" s="23">
        <f>[1]Sheet1!N85</f>
        <v>0</v>
      </c>
      <c r="N37" s="23">
        <f t="shared" si="18"/>
        <v>12150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99.931338747494422</v>
      </c>
      <c r="S37" s="23">
        <f>[1]Sheet1!S85</f>
        <v>0</v>
      </c>
      <c r="T37" s="23">
        <f>[1]Sheet1!T85</f>
        <v>798690</v>
      </c>
    </row>
    <row r="38" spans="1:20" ht="18.75" customHeight="1">
      <c r="A38" s="71"/>
      <c r="B38" s="55" t="s">
        <v>46</v>
      </c>
      <c r="C38" s="70"/>
      <c r="D38" s="56"/>
      <c r="E38" s="23"/>
      <c r="F38" s="23"/>
      <c r="G38" s="23"/>
      <c r="H38" s="23">
        <f>[1]Sheet1!I89</f>
        <v>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1"/>
      <c r="B39" s="55" t="s">
        <v>47</v>
      </c>
      <c r="C39" s="70"/>
      <c r="D39" s="56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1"/>
      <c r="B40" s="55" t="s">
        <v>48</v>
      </c>
      <c r="C40" s="70"/>
      <c r="D40" s="56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1"/>
      <c r="B41" s="55" t="s">
        <v>49</v>
      </c>
      <c r="C41" s="70"/>
      <c r="D41" s="56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1"/>
      <c r="B42" s="55" t="s">
        <v>50</v>
      </c>
      <c r="C42" s="70"/>
      <c r="D42" s="56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1"/>
      <c r="B43" s="55" t="s">
        <v>51</v>
      </c>
      <c r="C43" s="65"/>
      <c r="D43" s="62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1"/>
      <c r="B44" s="59" t="s">
        <v>52</v>
      </c>
      <c r="C44" s="55" t="s">
        <v>23</v>
      </c>
      <c r="D44" s="62"/>
      <c r="E44" s="19">
        <f t="shared" ref="E44:N44" si="19">SUM(E45,E49:E50)</f>
        <v>8403000000</v>
      </c>
      <c r="F44" s="19">
        <f t="shared" si="19"/>
        <v>0</v>
      </c>
      <c r="G44" s="19">
        <f t="shared" si="19"/>
        <v>6145336000</v>
      </c>
      <c r="H44" s="19">
        <f t="shared" si="19"/>
        <v>2595840830</v>
      </c>
      <c r="I44" s="19">
        <f t="shared" si="19"/>
        <v>7851621010</v>
      </c>
      <c r="J44" s="19">
        <f t="shared" si="19"/>
        <v>1531250020</v>
      </c>
      <c r="K44" s="19">
        <f t="shared" si="19"/>
        <v>6772761380</v>
      </c>
      <c r="L44" s="19">
        <f t="shared" si="19"/>
        <v>0</v>
      </c>
      <c r="M44" s="19">
        <f t="shared" si="19"/>
        <v>0</v>
      </c>
      <c r="N44" s="19">
        <f t="shared" si="19"/>
        <v>1078859630</v>
      </c>
      <c r="O44" s="20">
        <f t="shared" si="3"/>
        <v>80.5993261930263</v>
      </c>
      <c r="P44" s="20">
        <f t="shared" si="4"/>
        <v>0</v>
      </c>
      <c r="Q44" s="20">
        <f t="shared" si="5"/>
        <v>110.20978153188044</v>
      </c>
      <c r="R44" s="20">
        <f t="shared" si="6"/>
        <v>86.259402630030905</v>
      </c>
      <c r="S44" s="19">
        <f>SUM(S45,S49:S50)</f>
        <v>330140</v>
      </c>
      <c r="T44" s="21">
        <f>SUM(T45,T49:T50)</f>
        <v>330140</v>
      </c>
    </row>
    <row r="45" spans="1:20" ht="18.75" customHeight="1">
      <c r="A45" s="71"/>
      <c r="B45" s="53"/>
      <c r="C45" s="69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0</v>
      </c>
      <c r="G45" s="19">
        <f t="shared" si="20"/>
        <v>775000000</v>
      </c>
      <c r="H45" s="19">
        <f t="shared" si="20"/>
        <v>1984387500</v>
      </c>
      <c r="I45" s="19">
        <f t="shared" si="20"/>
        <v>1986213000</v>
      </c>
      <c r="J45" s="19">
        <f t="shared" si="20"/>
        <v>916942460</v>
      </c>
      <c r="K45" s="19">
        <f t="shared" si="20"/>
        <v>918510460</v>
      </c>
      <c r="L45" s="19">
        <f t="shared" si="20"/>
        <v>0</v>
      </c>
      <c r="M45" s="19">
        <f t="shared" si="20"/>
        <v>0</v>
      </c>
      <c r="N45" s="19">
        <f t="shared" si="20"/>
        <v>1067702540</v>
      </c>
      <c r="O45" s="20">
        <f t="shared" si="3"/>
        <v>84.577390423572737</v>
      </c>
      <c r="P45" s="20">
        <f t="shared" si="4"/>
        <v>0</v>
      </c>
      <c r="Q45" s="20">
        <f t="shared" si="5"/>
        <v>118.51747870967742</v>
      </c>
      <c r="R45" s="20">
        <f t="shared" si="6"/>
        <v>46.244308138150345</v>
      </c>
      <c r="S45" s="19">
        <f>SUM(S46:S48)</f>
        <v>0</v>
      </c>
      <c r="T45" s="21">
        <f>SUM(T46:T48)</f>
        <v>0</v>
      </c>
    </row>
    <row r="46" spans="1:20" ht="18.75" customHeight="1">
      <c r="A46" s="71"/>
      <c r="B46" s="53"/>
      <c r="C46" s="91"/>
      <c r="D46" s="32" t="s">
        <v>55</v>
      </c>
      <c r="E46" s="23">
        <f>[1]Sheet1!F20</f>
        <v>1086000000</v>
      </c>
      <c r="F46" s="23"/>
      <c r="G46" s="23">
        <f>[1]Sheet1!G20</f>
        <v>775000000</v>
      </c>
      <c r="H46" s="23">
        <f>[1]Sheet1!I20</f>
        <v>796755300</v>
      </c>
      <c r="I46" s="23">
        <f>[1]Sheet1!J20</f>
        <v>796755300</v>
      </c>
      <c r="J46" s="23">
        <f>[1]Sheet1!K20</f>
        <v>373588000</v>
      </c>
      <c r="K46" s="23">
        <f>[1]Sheet1!L20</f>
        <v>373588000</v>
      </c>
      <c r="L46" s="23">
        <f>[1]Sheet1!M20</f>
        <v>0</v>
      </c>
      <c r="M46" s="23">
        <f>[1]Sheet1!N20</f>
        <v>0</v>
      </c>
      <c r="N46" s="23">
        <f>I46-K46-M46</f>
        <v>423167300</v>
      </c>
      <c r="O46" s="20">
        <f t="shared" si="3"/>
        <v>34.400368324125232</v>
      </c>
      <c r="P46" s="20">
        <f t="shared" si="4"/>
        <v>0</v>
      </c>
      <c r="Q46" s="20">
        <f t="shared" si="5"/>
        <v>48.204903225806447</v>
      </c>
      <c r="R46" s="20">
        <f t="shared" si="6"/>
        <v>46.888674603105876</v>
      </c>
      <c r="S46" s="23">
        <f>[1]Sheet1!S20</f>
        <v>0</v>
      </c>
      <c r="T46" s="23">
        <f>[1]Sheet1!T20</f>
        <v>0</v>
      </c>
    </row>
    <row r="47" spans="1:20" ht="18.75" customHeight="1">
      <c r="A47" s="71"/>
      <c r="B47" s="53"/>
      <c r="C47" s="91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732536650</v>
      </c>
      <c r="I47" s="23">
        <f>[1]Sheet1!J21</f>
        <v>732588150</v>
      </c>
      <c r="J47" s="23">
        <f>[1]Sheet1!K21</f>
        <v>314354460</v>
      </c>
      <c r="K47" s="23">
        <f>[1]Sheet1!L21</f>
        <v>314354460</v>
      </c>
      <c r="L47" s="23">
        <f>[1]Sheet1!M21</f>
        <v>0</v>
      </c>
      <c r="M47" s="23">
        <f>[1]Sheet1!N21</f>
        <v>0</v>
      </c>
      <c r="N47" s="23">
        <f>I47-K47-M47</f>
        <v>418233690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42.910120782051962</v>
      </c>
      <c r="S47" s="23">
        <f>[1]Sheet1!S21</f>
        <v>0</v>
      </c>
      <c r="T47" s="23">
        <f>[1]Sheet1!T21</f>
        <v>0</v>
      </c>
    </row>
    <row r="48" spans="1:20" ht="18.75" customHeight="1">
      <c r="A48" s="71"/>
      <c r="B48" s="53"/>
      <c r="C48" s="92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455095550</v>
      </c>
      <c r="I48" s="23">
        <f>[1]Sheet1!J22</f>
        <v>456869550</v>
      </c>
      <c r="J48" s="23">
        <f>[1]Sheet1!K22</f>
        <v>229000000</v>
      </c>
      <c r="K48" s="23">
        <f>[1]Sheet1!L22</f>
        <v>230568000</v>
      </c>
      <c r="L48" s="23">
        <f>[1]Sheet1!M22</f>
        <v>0</v>
      </c>
      <c r="M48" s="23">
        <f>[1]Sheet1!N22</f>
        <v>0</v>
      </c>
      <c r="N48" s="23">
        <f>I48-K48-M48</f>
        <v>226301550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50.466922122518341</v>
      </c>
      <c r="S48" s="23">
        <f>[1]Sheet1!S22</f>
        <v>0</v>
      </c>
      <c r="T48" s="23">
        <f>[1]Sheet1!T22</f>
        <v>0</v>
      </c>
    </row>
    <row r="49" spans="1:20" ht="18.75" customHeight="1">
      <c r="A49" s="71"/>
      <c r="B49" s="53"/>
      <c r="C49" s="55" t="s">
        <v>58</v>
      </c>
      <c r="D49" s="62"/>
      <c r="E49" s="23">
        <f>[1]Sheet1!$F$48</f>
        <v>1477000000</v>
      </c>
      <c r="F49" s="23"/>
      <c r="G49" s="23">
        <f>[1]Sheet1!$G$48</f>
        <v>1477000000</v>
      </c>
      <c r="H49" s="23">
        <f>[1]Sheet1!I48</f>
        <v>28505410</v>
      </c>
      <c r="I49" s="23">
        <f>[1]Sheet1!J48</f>
        <v>1561589690</v>
      </c>
      <c r="J49" s="23">
        <f>[1]Sheet1!K48</f>
        <v>32441660</v>
      </c>
      <c r="K49" s="23">
        <f>[1]Sheet1!L48</f>
        <v>1551514620</v>
      </c>
      <c r="L49" s="23">
        <f>[1]Sheet1!M48</f>
        <v>0</v>
      </c>
      <c r="M49" s="23">
        <f>[1]Sheet1!N48</f>
        <v>0</v>
      </c>
      <c r="N49" s="23">
        <f>I49-K49-M49</f>
        <v>10075070</v>
      </c>
      <c r="O49" s="20">
        <f t="shared" si="3"/>
        <v>105.04499796885578</v>
      </c>
      <c r="P49" s="20">
        <f t="shared" si="4"/>
        <v>0</v>
      </c>
      <c r="Q49" s="20">
        <f t="shared" si="5"/>
        <v>105.04499796885578</v>
      </c>
      <c r="R49" s="20">
        <f t="shared" si="6"/>
        <v>99.354819638953941</v>
      </c>
      <c r="S49" s="23">
        <f>[1]Sheet1!S48</f>
        <v>330140</v>
      </c>
      <c r="T49" s="23">
        <f>[1]Sheet1!T48</f>
        <v>330140</v>
      </c>
    </row>
    <row r="50" spans="1:20" ht="17.25" customHeight="1">
      <c r="A50" s="71"/>
      <c r="B50" s="64"/>
      <c r="C50" s="93" t="s">
        <v>59</v>
      </c>
      <c r="D50" s="94"/>
      <c r="E50" s="23">
        <f>[1]Sheet1!$F$49</f>
        <v>5840000000</v>
      </c>
      <c r="F50" s="23"/>
      <c r="G50" s="23">
        <f>[1]Sheet1!$G$49</f>
        <v>3893336000</v>
      </c>
      <c r="H50" s="23">
        <f>[1]Sheet1!I49</f>
        <v>582947920</v>
      </c>
      <c r="I50" s="23">
        <f>[1]Sheet1!J49</f>
        <v>4303818320</v>
      </c>
      <c r="J50" s="23">
        <f>[1]Sheet1!K49</f>
        <v>581865900</v>
      </c>
      <c r="K50" s="23">
        <f>[1]Sheet1!L49</f>
        <v>4302736300</v>
      </c>
      <c r="L50" s="23">
        <f>[1]Sheet1!M49</f>
        <v>0</v>
      </c>
      <c r="M50" s="23">
        <f>[1]Sheet1!N49</f>
        <v>0</v>
      </c>
      <c r="N50" s="23">
        <f>I50-K50-M50</f>
        <v>1082020</v>
      </c>
      <c r="O50" s="20">
        <f t="shared" si="3"/>
        <v>73.676991438356168</v>
      </c>
      <c r="P50" s="20">
        <f t="shared" si="4"/>
        <v>0</v>
      </c>
      <c r="Q50" s="20">
        <f t="shared" si="5"/>
        <v>110.51541146204696</v>
      </c>
      <c r="R50" s="20">
        <f t="shared" si="6"/>
        <v>99.974859068865157</v>
      </c>
      <c r="S50" s="23">
        <f>[1]Sheet1!S49</f>
        <v>0</v>
      </c>
      <c r="T50" s="23">
        <f>[1]Sheet1!T49</f>
        <v>0</v>
      </c>
    </row>
    <row r="51" spans="1:20" ht="17.25" customHeight="1">
      <c r="A51" s="71"/>
      <c r="B51" s="63" t="s">
        <v>60</v>
      </c>
      <c r="C51" s="55" t="s">
        <v>23</v>
      </c>
      <c r="D51" s="56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1"/>
      <c r="B52" s="53"/>
      <c r="C52" s="55" t="s">
        <v>61</v>
      </c>
      <c r="D52" s="56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1"/>
      <c r="B53" s="53"/>
      <c r="C53" s="55" t="s">
        <v>62</v>
      </c>
      <c r="D53" s="56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1"/>
      <c r="B54" s="53"/>
      <c r="C54" s="55" t="s">
        <v>63</v>
      </c>
      <c r="D54" s="56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1"/>
      <c r="B55" s="53"/>
      <c r="C55" s="55" t="s">
        <v>64</v>
      </c>
      <c r="D55" s="56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1"/>
      <c r="B56" s="64"/>
      <c r="C56" s="55" t="s">
        <v>65</v>
      </c>
      <c r="D56" s="56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1"/>
      <c r="B57" s="66" t="s">
        <v>66</v>
      </c>
      <c r="C57" s="55" t="s">
        <v>23</v>
      </c>
      <c r="D57" s="62"/>
      <c r="E57" s="19">
        <f t="shared" ref="E57:N57" si="26">SUM(E58,E63:E64)</f>
        <v>54889000000</v>
      </c>
      <c r="F57" s="19">
        <f t="shared" si="26"/>
        <v>0</v>
      </c>
      <c r="G57" s="19">
        <f t="shared" si="26"/>
        <v>45562000000</v>
      </c>
      <c r="H57" s="19">
        <f t="shared" si="26"/>
        <v>2905979270</v>
      </c>
      <c r="I57" s="19">
        <f t="shared" si="26"/>
        <v>48041251830</v>
      </c>
      <c r="J57" s="19">
        <f t="shared" si="26"/>
        <v>2038095280</v>
      </c>
      <c r="K57" s="19">
        <f t="shared" si="26"/>
        <v>45294149210</v>
      </c>
      <c r="L57" s="19">
        <f t="shared" si="26"/>
        <v>0</v>
      </c>
      <c r="M57" s="19">
        <f t="shared" si="26"/>
        <v>0</v>
      </c>
      <c r="N57" s="19">
        <f t="shared" si="26"/>
        <v>2747102620</v>
      </c>
      <c r="O57" s="20">
        <f t="shared" si="22"/>
        <v>82.519537994862361</v>
      </c>
      <c r="P57" s="20">
        <f t="shared" si="23"/>
        <v>0</v>
      </c>
      <c r="Q57" s="20">
        <f t="shared" si="24"/>
        <v>99.41211801501251</v>
      </c>
      <c r="R57" s="20">
        <f t="shared" si="25"/>
        <v>94.281783851676124</v>
      </c>
      <c r="S57" s="19">
        <f>SUM(S58,S63:S64)</f>
        <v>47800070</v>
      </c>
      <c r="T57" s="21">
        <f>SUM(T58,T63:T64)</f>
        <v>878573000</v>
      </c>
    </row>
    <row r="58" spans="1:20" ht="18.75" customHeight="1">
      <c r="A58" s="71"/>
      <c r="B58" s="67"/>
      <c r="C58" s="69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0</v>
      </c>
      <c r="G58" s="19">
        <f t="shared" si="27"/>
        <v>45562000000</v>
      </c>
      <c r="H58" s="19">
        <f t="shared" si="27"/>
        <v>2905979270</v>
      </c>
      <c r="I58" s="19">
        <f t="shared" si="27"/>
        <v>47370885970</v>
      </c>
      <c r="J58" s="19">
        <f t="shared" si="27"/>
        <v>2038095280</v>
      </c>
      <c r="K58" s="19">
        <f t="shared" si="27"/>
        <v>44623783350</v>
      </c>
      <c r="L58" s="19">
        <f t="shared" si="27"/>
        <v>0</v>
      </c>
      <c r="M58" s="19">
        <f t="shared" si="27"/>
        <v>0</v>
      </c>
      <c r="N58" s="19">
        <f t="shared" si="27"/>
        <v>2747102620</v>
      </c>
      <c r="O58" s="20">
        <f t="shared" si="22"/>
        <v>81.298226147315489</v>
      </c>
      <c r="P58" s="20">
        <f t="shared" si="23"/>
        <v>0</v>
      </c>
      <c r="Q58" s="20">
        <f t="shared" si="24"/>
        <v>97.940791339273957</v>
      </c>
      <c r="R58" s="20">
        <f t="shared" si="25"/>
        <v>94.200862906090165</v>
      </c>
      <c r="S58" s="19">
        <f>SUM(S59:S62)</f>
        <v>47800070</v>
      </c>
      <c r="T58" s="21">
        <f>SUM(T59:T62)</f>
        <v>878573000</v>
      </c>
    </row>
    <row r="59" spans="1:20" ht="18.75" customHeight="1">
      <c r="A59" s="71"/>
      <c r="B59" s="67"/>
      <c r="C59" s="91"/>
      <c r="D59" s="32" t="s">
        <v>69</v>
      </c>
      <c r="E59" s="23">
        <f>[1]Sheet1!F25</f>
        <v>54889000000</v>
      </c>
      <c r="F59" s="23"/>
      <c r="G59" s="23">
        <f>[1]Sheet1!G25</f>
        <v>45562000000</v>
      </c>
      <c r="H59" s="23">
        <f>[1]Sheet1!I25</f>
        <v>1100747270</v>
      </c>
      <c r="I59" s="23">
        <f>[1]Sheet1!J25</f>
        <v>6897404060</v>
      </c>
      <c r="J59" s="23">
        <f>[1]Sheet1!K25</f>
        <v>148593900</v>
      </c>
      <c r="K59" s="23">
        <f>[1]Sheet1!L25</f>
        <v>5475775940</v>
      </c>
      <c r="L59" s="23">
        <f>[1]Sheet1!M25</f>
        <v>0</v>
      </c>
      <c r="M59" s="23">
        <f>[1]Sheet1!N25</f>
        <v>0</v>
      </c>
      <c r="N59" s="23">
        <f t="shared" ref="N59:N64" si="28">I59-K59-M59</f>
        <v>1421628120</v>
      </c>
      <c r="O59" s="20">
        <f t="shared" si="22"/>
        <v>9.9760898176319479</v>
      </c>
      <c r="P59" s="20">
        <f t="shared" si="23"/>
        <v>0</v>
      </c>
      <c r="Q59" s="20">
        <f t="shared" si="24"/>
        <v>12.018295816689346</v>
      </c>
      <c r="R59" s="20">
        <f t="shared" si="25"/>
        <v>79.388939554166129</v>
      </c>
      <c r="S59" s="23">
        <f>[1]Sheet1!S25</f>
        <v>33220600</v>
      </c>
      <c r="T59" s="23">
        <f>[1]Sheet1!T25</f>
        <v>731160880</v>
      </c>
    </row>
    <row r="60" spans="1:20" ht="18.75" customHeight="1">
      <c r="A60" s="71"/>
      <c r="B60" s="67"/>
      <c r="C60" s="91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131186220</v>
      </c>
      <c r="I60" s="23">
        <f>[1]Sheet1!J26</f>
        <v>2885718150</v>
      </c>
      <c r="J60" s="23">
        <f>[1]Sheet1!K26</f>
        <v>216797370</v>
      </c>
      <c r="K60" s="23">
        <f>[1]Sheet1!L26</f>
        <v>2274327250</v>
      </c>
      <c r="L60" s="23">
        <f>[1]Sheet1!M26</f>
        <v>0</v>
      </c>
      <c r="M60" s="23">
        <f>[1]Sheet1!N26</f>
        <v>0</v>
      </c>
      <c r="N60" s="23">
        <f t="shared" si="28"/>
        <v>611390900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78.813215005075946</v>
      </c>
      <c r="S60" s="23">
        <f>[1]Sheet1!S26</f>
        <v>2567800</v>
      </c>
      <c r="T60" s="23">
        <f>[1]Sheet1!T26</f>
        <v>19712420</v>
      </c>
    </row>
    <row r="61" spans="1:20" ht="18.75" customHeight="1">
      <c r="A61" s="71"/>
      <c r="B61" s="67"/>
      <c r="C61" s="91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86818770</v>
      </c>
      <c r="I61" s="23">
        <f>[1]Sheet1!J27</f>
        <v>23922974420</v>
      </c>
      <c r="J61" s="23">
        <f>[1]Sheet1!K27</f>
        <v>102887160</v>
      </c>
      <c r="K61" s="23">
        <f>[1]Sheet1!L27</f>
        <v>23361837230</v>
      </c>
      <c r="L61" s="23">
        <f>[1]Sheet1!M27</f>
        <v>0</v>
      </c>
      <c r="M61" s="23">
        <f>[1]Sheet1!N27</f>
        <v>0</v>
      </c>
      <c r="N61" s="23">
        <f t="shared" si="28"/>
        <v>561137190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97.654400409629332</v>
      </c>
      <c r="S61" s="23">
        <f>[1]Sheet1!S27</f>
        <v>6161260</v>
      </c>
      <c r="T61" s="23">
        <f>[1]Sheet1!T27</f>
        <v>49465980</v>
      </c>
    </row>
    <row r="62" spans="1:20" ht="18.75" customHeight="1">
      <c r="A62" s="71"/>
      <c r="B62" s="67"/>
      <c r="C62" s="92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1587227010</v>
      </c>
      <c r="I62" s="23">
        <f>[1]Sheet1!J28</f>
        <v>13664789340</v>
      </c>
      <c r="J62" s="23">
        <f>[1]Sheet1!K28</f>
        <v>1569816850</v>
      </c>
      <c r="K62" s="23">
        <f>[1]Sheet1!L28</f>
        <v>13511842930</v>
      </c>
      <c r="L62" s="23">
        <f>[1]Sheet1!M28</f>
        <v>0</v>
      </c>
      <c r="M62" s="23">
        <f>[1]Sheet1!N28</f>
        <v>0</v>
      </c>
      <c r="N62" s="23">
        <f t="shared" si="28"/>
        <v>152946410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98.88072617737113</v>
      </c>
      <c r="S62" s="23">
        <f>[1]Sheet1!S28</f>
        <v>5850410</v>
      </c>
      <c r="T62" s="23">
        <f>[1]Sheet1!T28</f>
        <v>78233720</v>
      </c>
    </row>
    <row r="63" spans="1:20" ht="18.75" customHeight="1">
      <c r="A63" s="71"/>
      <c r="B63" s="67"/>
      <c r="C63" s="55" t="s">
        <v>59</v>
      </c>
      <c r="D63" s="62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1"/>
      <c r="B64" s="68"/>
      <c r="C64" s="55" t="s">
        <v>72</v>
      </c>
      <c r="D64" s="62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1"/>
      <c r="B65" s="59" t="s">
        <v>73</v>
      </c>
      <c r="C65" s="55" t="s">
        <v>23</v>
      </c>
      <c r="D65" s="62"/>
      <c r="E65" s="19">
        <f t="shared" ref="E65:N65" si="29">SUM(E66:E71)</f>
        <v>107854000000</v>
      </c>
      <c r="F65" s="19">
        <f t="shared" si="29"/>
        <v>0</v>
      </c>
      <c r="G65" s="19">
        <f t="shared" si="29"/>
        <v>35000000000</v>
      </c>
      <c r="H65" s="19">
        <f t="shared" si="29"/>
        <v>153731510</v>
      </c>
      <c r="I65" s="19">
        <f t="shared" si="29"/>
        <v>29936829400</v>
      </c>
      <c r="J65" s="19">
        <f t="shared" si="29"/>
        <v>1282768480</v>
      </c>
      <c r="K65" s="19">
        <f t="shared" si="29"/>
        <v>26071663200</v>
      </c>
      <c r="L65" s="19">
        <f t="shared" si="29"/>
        <v>0</v>
      </c>
      <c r="M65" s="19">
        <f t="shared" si="29"/>
        <v>0</v>
      </c>
      <c r="N65" s="19">
        <f t="shared" si="29"/>
        <v>3865166200</v>
      </c>
      <c r="O65" s="20">
        <f t="shared" si="22"/>
        <v>24.173107348823407</v>
      </c>
      <c r="P65" s="20">
        <f t="shared" si="23"/>
        <v>0</v>
      </c>
      <c r="Q65" s="20">
        <f t="shared" si="24"/>
        <v>74.490466285714291</v>
      </c>
      <c r="R65" s="20">
        <f t="shared" si="25"/>
        <v>87.088925990272031</v>
      </c>
      <c r="S65" s="19">
        <f>SUM(S66:S71)</f>
        <v>10849690</v>
      </c>
      <c r="T65" s="21">
        <f>SUM(T66:T71)</f>
        <v>13573650</v>
      </c>
    </row>
    <row r="66" spans="1:20" ht="18.75" customHeight="1">
      <c r="A66" s="71"/>
      <c r="B66" s="53"/>
      <c r="C66" s="55" t="s">
        <v>74</v>
      </c>
      <c r="D66" s="62"/>
      <c r="E66" s="23">
        <f>[1]Sheet1!$F$51</f>
        <v>107854000000</v>
      </c>
      <c r="F66" s="23"/>
      <c r="G66" s="23">
        <f>[1]Sheet1!$G$51</f>
        <v>35000000000</v>
      </c>
      <c r="H66" s="23">
        <f>[1]Sheet1!I51</f>
        <v>26754740</v>
      </c>
      <c r="I66" s="23">
        <f>[1]Sheet1!J51</f>
        <v>13877887950</v>
      </c>
      <c r="J66" s="23">
        <f>[1]Sheet1!K51</f>
        <v>361218400</v>
      </c>
      <c r="K66" s="23">
        <f>[1]Sheet1!L51</f>
        <v>12389290280</v>
      </c>
      <c r="L66" s="23">
        <f>[1]Sheet1!M51</f>
        <v>0</v>
      </c>
      <c r="M66" s="23">
        <f>[1]Sheet1!N51</f>
        <v>0</v>
      </c>
      <c r="N66" s="23">
        <f t="shared" ref="N66:N71" si="30">I66-K66-M66</f>
        <v>1488597670</v>
      </c>
      <c r="O66" s="20">
        <f t="shared" si="22"/>
        <v>11.487093923266638</v>
      </c>
      <c r="P66" s="20">
        <f t="shared" si="23"/>
        <v>0</v>
      </c>
      <c r="Q66" s="20">
        <f t="shared" si="24"/>
        <v>35.397972228571426</v>
      </c>
      <c r="R66" s="20">
        <f t="shared" si="25"/>
        <v>89.273600742683612</v>
      </c>
      <c r="S66" s="23">
        <f>[1]Sheet1!S51</f>
        <v>9794640</v>
      </c>
      <c r="T66" s="23">
        <f>[1]Sheet1!T51</f>
        <v>11706510</v>
      </c>
    </row>
    <row r="67" spans="1:20" ht="18.75" customHeight="1">
      <c r="A67" s="71"/>
      <c r="B67" s="53"/>
      <c r="C67" s="55" t="s">
        <v>75</v>
      </c>
      <c r="D67" s="62"/>
      <c r="E67" s="23"/>
      <c r="F67" s="23"/>
      <c r="G67" s="23"/>
      <c r="H67" s="23">
        <f>[1]Sheet1!I55</f>
        <v>110696700</v>
      </c>
      <c r="I67" s="23">
        <f>[1]Sheet1!J55</f>
        <v>15585127030</v>
      </c>
      <c r="J67" s="23">
        <f>[1]Sheet1!K55</f>
        <v>918037540</v>
      </c>
      <c r="K67" s="23">
        <f>[1]Sheet1!L55</f>
        <v>13281619480</v>
      </c>
      <c r="L67" s="23">
        <f>[1]Sheet1!M55</f>
        <v>0</v>
      </c>
      <c r="M67" s="23">
        <f>[1]Sheet1!N55</f>
        <v>0</v>
      </c>
      <c r="N67" s="23">
        <f t="shared" si="30"/>
        <v>2303507550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85.219834618184692</v>
      </c>
      <c r="S67" s="23">
        <f>[1]Sheet1!S55</f>
        <v>1055050</v>
      </c>
      <c r="T67" s="23">
        <f>[1]Sheet1!T55</f>
        <v>1867140</v>
      </c>
    </row>
    <row r="68" spans="1:20" ht="18.75" customHeight="1">
      <c r="A68" s="71"/>
      <c r="B68" s="53"/>
      <c r="C68" s="55" t="s">
        <v>76</v>
      </c>
      <c r="D68" s="62"/>
      <c r="E68" s="23"/>
      <c r="F68" s="23"/>
      <c r="G68" s="23"/>
      <c r="H68" s="23">
        <f>[1]Sheet1!I54</f>
        <v>16278230</v>
      </c>
      <c r="I68" s="23">
        <f>[1]Sheet1!J54</f>
        <v>473371820</v>
      </c>
      <c r="J68" s="23">
        <f>[1]Sheet1!K54</f>
        <v>3483820</v>
      </c>
      <c r="K68" s="23">
        <f>[1]Sheet1!L54</f>
        <v>400372750</v>
      </c>
      <c r="L68" s="23">
        <f>[1]Sheet1!M54</f>
        <v>0</v>
      </c>
      <c r="M68" s="23">
        <f>[1]Sheet1!N54</f>
        <v>0</v>
      </c>
      <c r="N68" s="23">
        <f t="shared" si="30"/>
        <v>72999070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84.578915153842487</v>
      </c>
      <c r="S68" s="23">
        <f>[1]Sheet1!S54</f>
        <v>0</v>
      </c>
      <c r="T68" s="23">
        <f>[1]Sheet1!T54</f>
        <v>0</v>
      </c>
    </row>
    <row r="69" spans="1:20" ht="18.75" customHeight="1">
      <c r="A69" s="71"/>
      <c r="B69" s="53"/>
      <c r="C69" s="55" t="s">
        <v>77</v>
      </c>
      <c r="D69" s="62"/>
      <c r="E69" s="23"/>
      <c r="F69" s="23"/>
      <c r="G69" s="23"/>
      <c r="H69" s="23">
        <f>[1]Sheet1!I52</f>
        <v>1840</v>
      </c>
      <c r="I69" s="23">
        <f>[1]Sheet1!J52</f>
        <v>442600</v>
      </c>
      <c r="J69" s="23">
        <f>[1]Sheet1!K52</f>
        <v>28720</v>
      </c>
      <c r="K69" s="23">
        <f>[1]Sheet1!L52</f>
        <v>380690</v>
      </c>
      <c r="L69" s="23">
        <f>[1]Sheet1!M52</f>
        <v>0</v>
      </c>
      <c r="M69" s="23">
        <f>[1]Sheet1!N52</f>
        <v>0</v>
      </c>
      <c r="N69" s="23">
        <f t="shared" si="30"/>
        <v>61910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86.012200632625394</v>
      </c>
      <c r="S69" s="23">
        <f>[1]Sheet1!S52</f>
        <v>0</v>
      </c>
      <c r="T69" s="23">
        <f>[1]Sheet1!T52</f>
        <v>0</v>
      </c>
    </row>
    <row r="70" spans="1:20" ht="18.75" customHeight="1">
      <c r="A70" s="71"/>
      <c r="B70" s="53"/>
      <c r="C70" s="55" t="s">
        <v>78</v>
      </c>
      <c r="D70" s="62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1"/>
      <c r="B71" s="64"/>
      <c r="C71" s="55" t="s">
        <v>79</v>
      </c>
      <c r="D71" s="62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1"/>
      <c r="B72" s="63" t="s">
        <v>80</v>
      </c>
      <c r="C72" s="55" t="s">
        <v>23</v>
      </c>
      <c r="D72" s="56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72440</v>
      </c>
      <c r="I72" s="19">
        <f t="shared" si="31"/>
        <v>39974780</v>
      </c>
      <c r="J72" s="19">
        <f t="shared" si="31"/>
        <v>519370</v>
      </c>
      <c r="K72" s="19">
        <f t="shared" si="31"/>
        <v>35100140</v>
      </c>
      <c r="L72" s="19">
        <f t="shared" si="31"/>
        <v>0</v>
      </c>
      <c r="M72" s="19">
        <f t="shared" si="31"/>
        <v>0</v>
      </c>
      <c r="N72" s="19">
        <f t="shared" si="31"/>
        <v>4874640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87.805711501101442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1"/>
      <c r="B73" s="53"/>
      <c r="C73" s="55" t="s">
        <v>74</v>
      </c>
      <c r="D73" s="56"/>
      <c r="E73" s="23"/>
      <c r="F73" s="23"/>
      <c r="G73" s="23"/>
      <c r="H73" s="23">
        <f>[1]Sheet1!I96</f>
        <v>0</v>
      </c>
      <c r="I73" s="23">
        <f>[1]Sheet1!J96</f>
        <v>14804610</v>
      </c>
      <c r="J73" s="23">
        <f>[1]Sheet1!K96</f>
        <v>0</v>
      </c>
      <c r="K73" s="23">
        <f>[1]Sheet1!L96</f>
        <v>14804610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0</v>
      </c>
      <c r="T73" s="23">
        <f>[1]Sheet1!T96</f>
        <v>1426240</v>
      </c>
    </row>
    <row r="74" spans="1:20" ht="17.25" customHeight="1">
      <c r="A74" s="71"/>
      <c r="B74" s="53"/>
      <c r="C74" s="55" t="s">
        <v>81</v>
      </c>
      <c r="D74" s="56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1"/>
      <c r="B75" s="53"/>
      <c r="C75" s="55" t="s">
        <v>82</v>
      </c>
      <c r="D75" s="56"/>
      <c r="E75" s="23"/>
      <c r="F75" s="23"/>
      <c r="G75" s="23"/>
      <c r="H75" s="23">
        <f>[1]Sheet1!I99</f>
        <v>72440</v>
      </c>
      <c r="I75" s="23">
        <f>[1]Sheet1!J99</f>
        <v>24943140</v>
      </c>
      <c r="J75" s="23">
        <f>[1]Sheet1!K99</f>
        <v>519370</v>
      </c>
      <c r="K75" s="23">
        <f>[1]Sheet1!L99</f>
        <v>20101080</v>
      </c>
      <c r="L75" s="23">
        <f>[1]Sheet1!M99</f>
        <v>0</v>
      </c>
      <c r="M75" s="23">
        <f>[1]Sheet1!N99</f>
        <v>0</v>
      </c>
      <c r="N75" s="23">
        <f t="shared" si="32"/>
        <v>4842060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80.587608456673848</v>
      </c>
      <c r="S75" s="23">
        <f>[1]Sheet1!S99</f>
        <v>0</v>
      </c>
      <c r="T75" s="23">
        <f>[1]Sheet1!T99</f>
        <v>0</v>
      </c>
    </row>
    <row r="76" spans="1:20" ht="17.25" customHeight="1">
      <c r="A76" s="71"/>
      <c r="B76" s="53"/>
      <c r="C76" s="55" t="s">
        <v>83</v>
      </c>
      <c r="D76" s="56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1"/>
      <c r="B77" s="53"/>
      <c r="C77" s="55" t="s">
        <v>78</v>
      </c>
      <c r="D77" s="56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1"/>
      <c r="B78" s="64"/>
      <c r="C78" s="55" t="s">
        <v>84</v>
      </c>
      <c r="D78" s="56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1"/>
      <c r="B79" s="59" t="s">
        <v>85</v>
      </c>
      <c r="C79" s="55" t="s">
        <v>23</v>
      </c>
      <c r="D79" s="62"/>
      <c r="E79" s="19">
        <f t="shared" ref="E79:N79" si="37">SUM(E80:E85)</f>
        <v>27153000000</v>
      </c>
      <c r="F79" s="19">
        <f t="shared" si="37"/>
        <v>0</v>
      </c>
      <c r="G79" s="19">
        <f t="shared" si="37"/>
        <v>16516000000</v>
      </c>
      <c r="H79" s="19">
        <f t="shared" si="37"/>
        <v>-10359010</v>
      </c>
      <c r="I79" s="19">
        <f t="shared" si="37"/>
        <v>22584728910</v>
      </c>
      <c r="J79" s="19">
        <f t="shared" si="37"/>
        <v>898526010</v>
      </c>
      <c r="K79" s="19">
        <f t="shared" si="37"/>
        <v>19410021200</v>
      </c>
      <c r="L79" s="19">
        <f t="shared" si="37"/>
        <v>0</v>
      </c>
      <c r="M79" s="19">
        <f t="shared" si="37"/>
        <v>0</v>
      </c>
      <c r="N79" s="19">
        <f t="shared" si="37"/>
        <v>3174707710</v>
      </c>
      <c r="O79" s="20">
        <f t="shared" si="33"/>
        <v>71.483892019298054</v>
      </c>
      <c r="P79" s="20">
        <f t="shared" si="34"/>
        <v>0</v>
      </c>
      <c r="Q79" s="20">
        <f t="shared" si="35"/>
        <v>117.5225308791475</v>
      </c>
      <c r="R79" s="20">
        <f t="shared" si="36"/>
        <v>85.943122352049514</v>
      </c>
      <c r="S79" s="19">
        <f>SUM(S80:S85)</f>
        <v>40271480</v>
      </c>
      <c r="T79" s="21">
        <f>SUM(T80:T85)</f>
        <v>328758260</v>
      </c>
    </row>
    <row r="80" spans="1:20" ht="18.75" customHeight="1">
      <c r="A80" s="71"/>
      <c r="B80" s="53"/>
      <c r="C80" s="55" t="s">
        <v>86</v>
      </c>
      <c r="D80" s="62"/>
      <c r="E80" s="23">
        <f>[1]Sheet1!$F$31</f>
        <v>27153000000</v>
      </c>
      <c r="F80" s="23"/>
      <c r="G80" s="23">
        <f>[1]Sheet1!$G$31</f>
        <v>16516000000</v>
      </c>
      <c r="H80" s="23">
        <f>[1]Sheet1!I31</f>
        <v>-10173480</v>
      </c>
      <c r="I80" s="23">
        <f>[1]Sheet1!J31</f>
        <v>22523285940</v>
      </c>
      <c r="J80" s="23">
        <f>[1]Sheet1!K31</f>
        <v>895950180</v>
      </c>
      <c r="K80" s="23">
        <f>[1]Sheet1!L31</f>
        <v>19360785780</v>
      </c>
      <c r="L80" s="23">
        <f>[1]Sheet1!M31</f>
        <v>0</v>
      </c>
      <c r="M80" s="23">
        <f>[1]Sheet1!N31</f>
        <v>0</v>
      </c>
      <c r="N80" s="23">
        <f t="shared" ref="N80:N85" si="38">I80-K80-M80</f>
        <v>3162500160</v>
      </c>
      <c r="O80" s="20">
        <f t="shared" si="33"/>
        <v>71.302566125290028</v>
      </c>
      <c r="P80" s="20">
        <f t="shared" si="34"/>
        <v>0</v>
      </c>
      <c r="Q80" s="20">
        <f t="shared" si="35"/>
        <v>117.2244234681521</v>
      </c>
      <c r="R80" s="20">
        <f t="shared" si="36"/>
        <v>85.958975220469085</v>
      </c>
      <c r="S80" s="23">
        <f>[1]Sheet1!S31</f>
        <v>39978420</v>
      </c>
      <c r="T80" s="23">
        <f>[1]Sheet1!T30</f>
        <v>0</v>
      </c>
    </row>
    <row r="81" spans="1:20" ht="18.75" customHeight="1">
      <c r="A81" s="71"/>
      <c r="B81" s="53"/>
      <c r="C81" s="55" t="s">
        <v>87</v>
      </c>
      <c r="D81" s="62"/>
      <c r="E81" s="23"/>
      <c r="F81" s="23"/>
      <c r="G81" s="23"/>
      <c r="H81" s="23">
        <f>[1]Sheet1!I32</f>
        <v>-8450</v>
      </c>
      <c r="I81" s="23">
        <f>[1]Sheet1!J32</f>
        <v>9157190</v>
      </c>
      <c r="J81" s="23">
        <f>[1]Sheet1!K32</f>
        <v>497930</v>
      </c>
      <c r="K81" s="23">
        <f>[1]Sheet1!L32</f>
        <v>7560390</v>
      </c>
      <c r="L81" s="23">
        <f>[1]Sheet1!M32</f>
        <v>0</v>
      </c>
      <c r="M81" s="23">
        <f>[1]Sheet1!N32</f>
        <v>0</v>
      </c>
      <c r="N81" s="23">
        <f t="shared" si="38"/>
        <v>1596800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82.562336262543425</v>
      </c>
      <c r="S81" s="23">
        <f>[1]Sheet1!S32</f>
        <v>0</v>
      </c>
      <c r="T81" s="23">
        <f>[1]Sheet1!T31</f>
        <v>328192250</v>
      </c>
    </row>
    <row r="82" spans="1:20" ht="18.75" customHeight="1">
      <c r="A82" s="71"/>
      <c r="B82" s="53"/>
      <c r="C82" s="55" t="s">
        <v>88</v>
      </c>
      <c r="D82" s="62"/>
      <c r="E82" s="23"/>
      <c r="F82" s="23"/>
      <c r="G82" s="23"/>
      <c r="H82" s="23">
        <f>[1]Sheet1!I33</f>
        <v>115980</v>
      </c>
      <c r="I82" s="23">
        <f>[1]Sheet1!J33</f>
        <v>52578840</v>
      </c>
      <c r="J82" s="23">
        <f>[1]Sheet1!K33</f>
        <v>2370960</v>
      </c>
      <c r="K82" s="23">
        <f>[1]Sheet1!L33</f>
        <v>41968090</v>
      </c>
      <c r="L82" s="23">
        <f>[1]Sheet1!M33</f>
        <v>0</v>
      </c>
      <c r="M82" s="23">
        <f>[1]Sheet1!N33</f>
        <v>0</v>
      </c>
      <c r="N82" s="23">
        <f t="shared" si="38"/>
        <v>10610750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79.819353184665161</v>
      </c>
      <c r="S82" s="23">
        <f>[1]Sheet1!S33</f>
        <v>0</v>
      </c>
      <c r="T82" s="23">
        <f>[1]Sheet1!T32</f>
        <v>62560</v>
      </c>
    </row>
    <row r="83" spans="1:20" ht="18.75" customHeight="1">
      <c r="A83" s="71"/>
      <c r="B83" s="53"/>
      <c r="C83" s="55" t="s">
        <v>89</v>
      </c>
      <c r="D83" s="62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210390</v>
      </c>
    </row>
    <row r="84" spans="1:20" ht="18.75" customHeight="1">
      <c r="A84" s="71"/>
      <c r="B84" s="53"/>
      <c r="C84" s="55" t="s">
        <v>90</v>
      </c>
      <c r="D84" s="62"/>
      <c r="E84" s="23"/>
      <c r="F84" s="23"/>
      <c r="G84" s="23"/>
      <c r="H84" s="23">
        <f>[1]Sheet1!I35</f>
        <v>-293060</v>
      </c>
      <c r="I84" s="23">
        <f>[1]Sheet1!J35</f>
        <v>-293060</v>
      </c>
      <c r="J84" s="23">
        <f>[1]Sheet1!K35</f>
        <v>-293060</v>
      </c>
      <c r="K84" s="23">
        <f>[1]Sheet1!L35</f>
        <v>-293060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100</v>
      </c>
      <c r="S84" s="23">
        <f>[1]Sheet1!S35</f>
        <v>293060</v>
      </c>
      <c r="T84" s="23">
        <f>[1]Sheet1!T35</f>
        <v>293060</v>
      </c>
    </row>
    <row r="85" spans="1:20" ht="18.75" customHeight="1">
      <c r="A85" s="71"/>
      <c r="B85" s="64"/>
      <c r="C85" s="55" t="s">
        <v>79</v>
      </c>
      <c r="D85" s="62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1"/>
      <c r="B86" s="90" t="s">
        <v>91</v>
      </c>
      <c r="C86" s="55" t="s">
        <v>23</v>
      </c>
      <c r="D86" s="62"/>
      <c r="E86" s="19">
        <f t="shared" ref="E86:N86" si="39">SUM(E87:E88)</f>
        <v>15059000000</v>
      </c>
      <c r="F86" s="19">
        <f t="shared" si="39"/>
        <v>0</v>
      </c>
      <c r="G86" s="19">
        <f t="shared" si="39"/>
        <v>11472000000</v>
      </c>
      <c r="H86" s="19">
        <f t="shared" si="39"/>
        <v>461366690</v>
      </c>
      <c r="I86" s="19">
        <f t="shared" si="39"/>
        <v>12801142520</v>
      </c>
      <c r="J86" s="19">
        <f t="shared" si="39"/>
        <v>790899800</v>
      </c>
      <c r="K86" s="19">
        <f t="shared" si="39"/>
        <v>11891110990</v>
      </c>
      <c r="L86" s="19">
        <f t="shared" si="39"/>
        <v>0</v>
      </c>
      <c r="M86" s="19">
        <f t="shared" si="39"/>
        <v>0</v>
      </c>
      <c r="N86" s="19">
        <f t="shared" si="39"/>
        <v>910031530</v>
      </c>
      <c r="O86" s="20">
        <f t="shared" si="33"/>
        <v>78.963483564645728</v>
      </c>
      <c r="P86" s="20">
        <f t="shared" si="34"/>
        <v>0</v>
      </c>
      <c r="Q86" s="20">
        <f t="shared" si="35"/>
        <v>103.6533384762901</v>
      </c>
      <c r="R86" s="20">
        <f t="shared" si="36"/>
        <v>92.891013215592253</v>
      </c>
      <c r="S86" s="19">
        <f>SUM(S87:S88)</f>
        <v>10616270</v>
      </c>
      <c r="T86" s="21">
        <f>SUM(T87:T88)</f>
        <v>12246690</v>
      </c>
    </row>
    <row r="87" spans="1:20" ht="20.25" customHeight="1">
      <c r="A87" s="71"/>
      <c r="B87" s="67"/>
      <c r="C87" s="55" t="s">
        <v>92</v>
      </c>
      <c r="D87" s="62"/>
      <c r="E87" s="23">
        <f>[1]Sheet1!$F$38</f>
        <v>6978000000</v>
      </c>
      <c r="F87" s="23"/>
      <c r="G87" s="23">
        <f>[1]Sheet1!$G$38</f>
        <v>4650000000</v>
      </c>
      <c r="H87" s="23">
        <f>[1]Sheet1!I38</f>
        <v>497928900</v>
      </c>
      <c r="I87" s="23">
        <f>[1]Sheet1!J38</f>
        <v>3650231970</v>
      </c>
      <c r="J87" s="23">
        <f>[1]Sheet1!K38</f>
        <v>498151870</v>
      </c>
      <c r="K87" s="23">
        <f>[1]Sheet1!L38</f>
        <v>3648814540</v>
      </c>
      <c r="L87" s="23">
        <f>[1]Sheet1!M38</f>
        <v>0</v>
      </c>
      <c r="M87" s="23">
        <f>[1]Sheet1!N38</f>
        <v>0</v>
      </c>
      <c r="N87" s="23">
        <f>I87-K87-M87</f>
        <v>1417430</v>
      </c>
      <c r="O87" s="20">
        <f t="shared" si="33"/>
        <v>52.290262826024644</v>
      </c>
      <c r="P87" s="20">
        <f t="shared" si="34"/>
        <v>0</v>
      </c>
      <c r="Q87" s="20">
        <f t="shared" si="35"/>
        <v>78.46912989247312</v>
      </c>
      <c r="R87" s="20">
        <f t="shared" si="36"/>
        <v>99.961168769227555</v>
      </c>
      <c r="S87" s="23">
        <f>[1]Sheet1!S38</f>
        <v>0</v>
      </c>
      <c r="T87" s="23">
        <f>[1]Sheet1!T38</f>
        <v>0</v>
      </c>
    </row>
    <row r="88" spans="1:20" ht="20.25" customHeight="1">
      <c r="A88" s="71"/>
      <c r="B88" s="68"/>
      <c r="C88" s="55" t="s">
        <v>93</v>
      </c>
      <c r="D88" s="62"/>
      <c r="E88" s="23">
        <f>[1]Sheet1!$F$39</f>
        <v>8081000000</v>
      </c>
      <c r="F88" s="23"/>
      <c r="G88" s="23">
        <f>[1]Sheet1!$G$39</f>
        <v>6822000000</v>
      </c>
      <c r="H88" s="23">
        <f>[1]Sheet1!I39</f>
        <v>-36562210</v>
      </c>
      <c r="I88" s="23">
        <f>[1]Sheet1!J39</f>
        <v>9150910550</v>
      </c>
      <c r="J88" s="23">
        <f>[1]Sheet1!K39</f>
        <v>292747930</v>
      </c>
      <c r="K88" s="23">
        <f>[1]Sheet1!L39</f>
        <v>8242296450</v>
      </c>
      <c r="L88" s="23">
        <f>[1]Sheet1!M39</f>
        <v>0</v>
      </c>
      <c r="M88" s="23">
        <f>[1]Sheet1!N39</f>
        <v>0</v>
      </c>
      <c r="N88" s="23">
        <f>I88-K88-M88</f>
        <v>908614100</v>
      </c>
      <c r="O88" s="20">
        <f t="shared" si="33"/>
        <v>101.99599616384111</v>
      </c>
      <c r="P88" s="20">
        <f t="shared" si="34"/>
        <v>0</v>
      </c>
      <c r="Q88" s="20">
        <f t="shared" si="35"/>
        <v>120.81935576077396</v>
      </c>
      <c r="R88" s="20">
        <f t="shared" si="36"/>
        <v>90.070779349930376</v>
      </c>
      <c r="S88" s="23">
        <f>[1]Sheet1!S39</f>
        <v>10616270</v>
      </c>
      <c r="T88" s="23">
        <f>[1]Sheet1!T39</f>
        <v>12246690</v>
      </c>
    </row>
    <row r="89" spans="1:20" ht="20.25" customHeight="1">
      <c r="A89" s="71"/>
      <c r="B89" s="86" t="s">
        <v>94</v>
      </c>
      <c r="C89" s="88" t="s">
        <v>23</v>
      </c>
      <c r="D89" s="89"/>
      <c r="E89" s="19">
        <f>SUM(E90:E91)</f>
        <v>39375000000</v>
      </c>
      <c r="F89" s="19">
        <f t="shared" ref="F89:M89" si="40">SUM(F90:F91)</f>
        <v>0</v>
      </c>
      <c r="G89" s="19">
        <f t="shared" si="40"/>
        <v>22000000000</v>
      </c>
      <c r="H89" s="19">
        <f t="shared" si="40"/>
        <v>2288025100</v>
      </c>
      <c r="I89" s="19">
        <f t="shared" si="40"/>
        <v>20558263760</v>
      </c>
      <c r="J89" s="19">
        <f t="shared" si="40"/>
        <v>2408756450</v>
      </c>
      <c r="K89" s="19">
        <f t="shared" si="40"/>
        <v>18967070150</v>
      </c>
      <c r="L89" s="19">
        <f t="shared" si="40"/>
        <v>0</v>
      </c>
      <c r="M89" s="19">
        <f t="shared" si="40"/>
        <v>0</v>
      </c>
      <c r="N89" s="19">
        <f>SUM(N90:N91)</f>
        <v>1591193610</v>
      </c>
      <c r="O89" s="20">
        <f>IF(E89=0,0,+K89/E89)*100</f>
        <v>48.17033688888889</v>
      </c>
      <c r="P89" s="20">
        <f>IF(F89=0,0,+K89/F89)*100</f>
        <v>0</v>
      </c>
      <c r="Q89" s="20">
        <f>IF(G89=0,0,+K89/G89)*100</f>
        <v>86.213955227272734</v>
      </c>
      <c r="R89" s="20">
        <f>IF(I89=0,0,+K89/I89)*100</f>
        <v>92.26007785202188</v>
      </c>
      <c r="S89" s="19">
        <f>SUM(S90:S91)</f>
        <v>18036640</v>
      </c>
      <c r="T89" s="21">
        <f>SUM(T90:T91)</f>
        <v>140340110</v>
      </c>
    </row>
    <row r="90" spans="1:20" ht="20.25" customHeight="1">
      <c r="A90" s="71"/>
      <c r="B90" s="87"/>
      <c r="C90" s="88" t="s">
        <v>94</v>
      </c>
      <c r="D90" s="89"/>
      <c r="E90" s="23">
        <f>[1]Sheet1!$F$41</f>
        <v>39375000000</v>
      </c>
      <c r="F90" s="23"/>
      <c r="G90" s="23">
        <f>[1]Sheet1!$G$41</f>
        <v>22000000000</v>
      </c>
      <c r="H90" s="23">
        <f>[1]Sheet1!I41</f>
        <v>2288107270</v>
      </c>
      <c r="I90" s="23">
        <f>[1]Sheet1!J41</f>
        <v>20558345930</v>
      </c>
      <c r="J90" s="23">
        <f>[1]Sheet1!K41</f>
        <v>2408838620</v>
      </c>
      <c r="K90" s="23">
        <f>[1]Sheet1!L41</f>
        <v>18967152320</v>
      </c>
      <c r="L90" s="23">
        <f>[1]Sheet1!M41</f>
        <v>0</v>
      </c>
      <c r="M90" s="23">
        <f>[1]Sheet1!N41</f>
        <v>0</v>
      </c>
      <c r="N90" s="23">
        <f>I90-K90-M90</f>
        <v>1591193610</v>
      </c>
      <c r="O90" s="20">
        <f>IF(E90=0,0,+K90/E90)*100</f>
        <v>48.170545574603175</v>
      </c>
      <c r="P90" s="20">
        <f>IF(F90=0,0,+K90/F90)*100</f>
        <v>0</v>
      </c>
      <c r="Q90" s="20">
        <f>IF(G90=0,0,+K90/G90)*100</f>
        <v>86.214328727272729</v>
      </c>
      <c r="R90" s="20">
        <f>IF(I90=0,0,+K90/I90)*100</f>
        <v>92.2601087878474</v>
      </c>
      <c r="S90" s="23">
        <f>[1]Sheet1!S41</f>
        <v>17954470</v>
      </c>
      <c r="T90" s="23">
        <f>[1]Sheet1!T41</f>
        <v>140257940</v>
      </c>
    </row>
    <row r="91" spans="1:20" ht="20.25" customHeight="1">
      <c r="A91" s="71"/>
      <c r="B91" s="87"/>
      <c r="C91" s="88" t="s">
        <v>95</v>
      </c>
      <c r="D91" s="89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-82170</v>
      </c>
      <c r="I91" s="23">
        <f>[1]Sheet1!J42</f>
        <v>-82170</v>
      </c>
      <c r="J91" s="23">
        <f>[1]Sheet1!K42</f>
        <v>-82170</v>
      </c>
      <c r="K91" s="23">
        <f>[1]Sheet1!L42</f>
        <v>-82170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100</v>
      </c>
      <c r="S91" s="23">
        <f>[1]Sheet1!S42</f>
        <v>82170</v>
      </c>
      <c r="T91" s="23">
        <f>[1]Sheet1!T42</f>
        <v>82170</v>
      </c>
    </row>
    <row r="92" spans="1:20" ht="20.25" customHeight="1">
      <c r="A92" s="71"/>
      <c r="B92" s="84" t="s">
        <v>96</v>
      </c>
      <c r="C92" s="82" t="s">
        <v>23</v>
      </c>
      <c r="D92" s="83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1"/>
      <c r="B93" s="67"/>
      <c r="C93" s="55" t="s">
        <v>97</v>
      </c>
      <c r="D93" s="62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111"/>
      <c r="B94" s="85"/>
      <c r="C94" s="57" t="s">
        <v>98</v>
      </c>
      <c r="D94" s="58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1" t="s">
        <v>99</v>
      </c>
      <c r="B95" s="74" t="s">
        <v>23</v>
      </c>
      <c r="C95" s="77" t="s">
        <v>100</v>
      </c>
      <c r="D95" s="78"/>
      <c r="E95" s="35">
        <f t="shared" ref="E95:M95" si="43">SUM(E96:E100)</f>
        <v>1530000000</v>
      </c>
      <c r="F95" s="35">
        <f t="shared" si="43"/>
        <v>0</v>
      </c>
      <c r="G95" s="35">
        <f t="shared" si="43"/>
        <v>765000000</v>
      </c>
      <c r="H95" s="35">
        <f t="shared" si="43"/>
        <v>-55011570</v>
      </c>
      <c r="I95" s="35">
        <f t="shared" si="43"/>
        <v>948115356</v>
      </c>
      <c r="J95" s="35">
        <f t="shared" si="43"/>
        <v>171848380</v>
      </c>
      <c r="K95" s="35">
        <f t="shared" si="43"/>
        <v>-8615375734</v>
      </c>
      <c r="L95" s="35">
        <f t="shared" si="43"/>
        <v>1148590</v>
      </c>
      <c r="M95" s="35">
        <f t="shared" si="43"/>
        <v>8700390</v>
      </c>
      <c r="N95" s="35">
        <f t="shared" si="42"/>
        <v>9554790700</v>
      </c>
      <c r="O95" s="36">
        <f t="shared" si="33"/>
        <v>-563.09645320261438</v>
      </c>
      <c r="P95" s="36">
        <f t="shared" si="34"/>
        <v>0</v>
      </c>
      <c r="Q95" s="36">
        <f t="shared" si="35"/>
        <v>-1126.1929064052288</v>
      </c>
      <c r="R95" s="36">
        <f t="shared" si="36"/>
        <v>-908.68433671904359</v>
      </c>
      <c r="S95" s="35">
        <f>SUM(S96:S100)</f>
        <v>90347770</v>
      </c>
      <c r="T95" s="37">
        <f>SUM(T96:T100)</f>
        <v>11773610850</v>
      </c>
    </row>
    <row r="96" spans="1:20" ht="19.5" customHeight="1">
      <c r="A96" s="72"/>
      <c r="B96" s="75"/>
      <c r="C96" s="55" t="s">
        <v>25</v>
      </c>
      <c r="D96" s="62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-80114460</v>
      </c>
      <c r="I96" s="19">
        <f t="shared" si="44"/>
        <v>-7685269644</v>
      </c>
      <c r="J96" s="19">
        <f t="shared" si="44"/>
        <v>-6669900</v>
      </c>
      <c r="K96" s="19">
        <f t="shared" si="44"/>
        <v>-10204412934</v>
      </c>
      <c r="L96" s="19">
        <f t="shared" si="44"/>
        <v>575520</v>
      </c>
      <c r="M96" s="19">
        <f t="shared" si="44"/>
        <v>1121950</v>
      </c>
      <c r="N96" s="19">
        <f t="shared" si="44"/>
        <v>2518021340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132.77885366021908</v>
      </c>
      <c r="S96" s="19">
        <f t="shared" si="44"/>
        <v>74649930</v>
      </c>
      <c r="T96" s="21">
        <f t="shared" si="44"/>
        <v>11626038460</v>
      </c>
    </row>
    <row r="97" spans="1:20" ht="19.5" customHeight="1">
      <c r="A97" s="72"/>
      <c r="B97" s="75"/>
      <c r="C97" s="55" t="s">
        <v>26</v>
      </c>
      <c r="D97" s="62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72"/>
      <c r="B98" s="75"/>
      <c r="C98" s="55" t="s">
        <v>27</v>
      </c>
      <c r="D98" s="62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72"/>
      <c r="B99" s="75"/>
      <c r="C99" s="55" t="s">
        <v>28</v>
      </c>
      <c r="D99" s="62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72"/>
      <c r="B100" s="76"/>
      <c r="C100" s="57" t="s">
        <v>29</v>
      </c>
      <c r="D100" s="58"/>
      <c r="E100" s="39">
        <f>SUM(E111,E135,E136,E150,E159,E160,E163)</f>
        <v>1530000000</v>
      </c>
      <c r="F100" s="39">
        <f t="shared" ref="F100:T100" si="45">SUM(F111,F135,F136,F150,F159,F160,F163)</f>
        <v>0</v>
      </c>
      <c r="G100" s="39">
        <f t="shared" si="45"/>
        <v>765000000</v>
      </c>
      <c r="H100" s="39">
        <f>SUM(H111,H135,H136,H150,H159,H160,H163)</f>
        <v>25102890</v>
      </c>
      <c r="I100" s="39">
        <f t="shared" si="45"/>
        <v>8633385000</v>
      </c>
      <c r="J100" s="39">
        <f t="shared" si="45"/>
        <v>178518280</v>
      </c>
      <c r="K100" s="39">
        <f t="shared" si="45"/>
        <v>1589037200</v>
      </c>
      <c r="L100" s="39">
        <f t="shared" si="45"/>
        <v>573070</v>
      </c>
      <c r="M100" s="39">
        <f t="shared" si="45"/>
        <v>7578440</v>
      </c>
      <c r="N100" s="39">
        <f t="shared" si="45"/>
        <v>7036769360</v>
      </c>
      <c r="O100" s="39">
        <f>IF(E100=0,0,+K100/E100)*100</f>
        <v>103.85864052287582</v>
      </c>
      <c r="P100" s="39">
        <f>IF(F100=0,0,+K100/F100)*100</f>
        <v>0</v>
      </c>
      <c r="Q100" s="39">
        <f>IF(G100=0,0,+K100/G100)*100</f>
        <v>207.71728104575163</v>
      </c>
      <c r="R100" s="39">
        <f>IF(I100=0,0,+K100/I100)*100</f>
        <v>18.405726143337752</v>
      </c>
      <c r="S100" s="39">
        <f t="shared" si="45"/>
        <v>15697840</v>
      </c>
      <c r="T100" s="40">
        <f t="shared" si="45"/>
        <v>147572390</v>
      </c>
    </row>
    <row r="101" spans="1:20" ht="19.5" customHeight="1">
      <c r="A101" s="72"/>
      <c r="B101" s="81" t="s">
        <v>30</v>
      </c>
      <c r="C101" s="82" t="s">
        <v>23</v>
      </c>
      <c r="D101" s="83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-51380020</v>
      </c>
      <c r="I101" s="29">
        <f t="shared" si="46"/>
        <v>-8562774610</v>
      </c>
      <c r="J101" s="29">
        <f t="shared" si="46"/>
        <v>-29420080</v>
      </c>
      <c r="K101" s="29">
        <f t="shared" si="46"/>
        <v>-8785367980</v>
      </c>
      <c r="L101" s="29">
        <f t="shared" si="46"/>
        <v>0</v>
      </c>
      <c r="M101" s="29">
        <f t="shared" si="46"/>
        <v>0</v>
      </c>
      <c r="N101" s="29">
        <f>SUM(N102:N105)</f>
        <v>222593370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102.59954722783485</v>
      </c>
      <c r="S101" s="29">
        <f>SUM(S102:S105)</f>
        <v>29420080</v>
      </c>
      <c r="T101" s="31">
        <f>SUM(T102:T105)</f>
        <v>8927952980</v>
      </c>
    </row>
    <row r="102" spans="1:20" ht="19.5" customHeight="1">
      <c r="A102" s="72"/>
      <c r="B102" s="53"/>
      <c r="C102" s="55" t="s">
        <v>31</v>
      </c>
      <c r="D102" s="62"/>
      <c r="E102" s="23"/>
      <c r="F102" s="23"/>
      <c r="G102" s="23"/>
      <c r="H102" s="23">
        <f>[1]Sheet1!I110+[1]Sheet1!I163</f>
        <v>-50634570</v>
      </c>
      <c r="I102" s="23">
        <f>[1]Sheet1!J110+[1]Sheet1!J163</f>
        <v>-8562690610</v>
      </c>
      <c r="J102" s="23">
        <f>[1]Sheet1!K110+[1]Sheet1!K163</f>
        <v>-28674630</v>
      </c>
      <c r="K102" s="23">
        <f>[1]Sheet1!L110+[1]Sheet1!L163</f>
        <v>-8783699840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221009230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102.5810722361251</v>
      </c>
      <c r="S102" s="23">
        <f>[1]Sheet1!S110+[1]Sheet1!S163</f>
        <v>28674630</v>
      </c>
      <c r="T102" s="23">
        <f>[1]Sheet1!T110+[1]Sheet1!T163</f>
        <v>8923293500</v>
      </c>
    </row>
    <row r="103" spans="1:20" ht="19.5" customHeight="1">
      <c r="A103" s="72"/>
      <c r="B103" s="53"/>
      <c r="C103" s="55" t="s">
        <v>32</v>
      </c>
      <c r="D103" s="62"/>
      <c r="E103" s="23"/>
      <c r="F103" s="23"/>
      <c r="G103" s="23"/>
      <c r="H103" s="23">
        <f>[1]Sheet1!I111+[1]Sheet1!I164</f>
        <v>-745450</v>
      </c>
      <c r="I103" s="23">
        <f>[1]Sheet1!J111+[1]Sheet1!J164</f>
        <v>-1006190</v>
      </c>
      <c r="J103" s="23">
        <f>[1]Sheet1!K111+[1]Sheet1!K164</f>
        <v>-745450</v>
      </c>
      <c r="K103" s="23">
        <f>[1]Sheet1!L111+[1]Sheet1!L164</f>
        <v>-1668140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661950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165.78777368091514</v>
      </c>
      <c r="S103" s="23">
        <f>[1]Sheet1!S111+[1]Sheet1!S164</f>
        <v>745450</v>
      </c>
      <c r="T103" s="23">
        <f>[1]Sheet1!T111+[1]Sheet1!T164</f>
        <v>4659480</v>
      </c>
    </row>
    <row r="104" spans="1:20" ht="19.5" customHeight="1">
      <c r="A104" s="72"/>
      <c r="B104" s="53"/>
      <c r="C104" s="55" t="s">
        <v>33</v>
      </c>
      <c r="D104" s="62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72"/>
      <c r="B105" s="64"/>
      <c r="C105" s="79" t="s">
        <v>34</v>
      </c>
      <c r="D105" s="80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72"/>
      <c r="B106" s="59" t="s">
        <v>40</v>
      </c>
      <c r="C106" s="55" t="s">
        <v>23</v>
      </c>
      <c r="D106" s="62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0</v>
      </c>
      <c r="I106" s="19">
        <f t="shared" si="51"/>
        <v>-5488620</v>
      </c>
      <c r="J106" s="19">
        <f t="shared" si="51"/>
        <v>0</v>
      </c>
      <c r="K106" s="19">
        <f t="shared" si="51"/>
        <v>-6811490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124.10205115311317</v>
      </c>
      <c r="S106" s="19">
        <f>SUM(S107:S110)</f>
        <v>0</v>
      </c>
      <c r="T106" s="41">
        <f>SUM(T107:T110)</f>
        <v>7501300</v>
      </c>
    </row>
    <row r="107" spans="1:20" ht="19.5" customHeight="1">
      <c r="A107" s="72"/>
      <c r="B107" s="60"/>
      <c r="C107" s="55" t="s">
        <v>31</v>
      </c>
      <c r="D107" s="62"/>
      <c r="E107" s="23"/>
      <c r="F107" s="23"/>
      <c r="G107" s="23"/>
      <c r="H107" s="23">
        <f>[1]Sheet1!I172</f>
        <v>0</v>
      </c>
      <c r="I107" s="23">
        <f>[1]Sheet1!J172</f>
        <v>-6193430</v>
      </c>
      <c r="J107" s="23">
        <f>[1]Sheet1!K172</f>
        <v>0</v>
      </c>
      <c r="K107" s="23">
        <f>[1]Sheet1!L172</f>
        <v>-7501300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121.1170546853682</v>
      </c>
      <c r="S107" s="23">
        <f>[1]Sheet1!S172</f>
        <v>0</v>
      </c>
      <c r="T107" s="23">
        <f>[1]Sheet1!T172</f>
        <v>7501300</v>
      </c>
    </row>
    <row r="108" spans="1:20" ht="19.5" customHeight="1">
      <c r="A108" s="72"/>
      <c r="B108" s="60"/>
      <c r="C108" s="55" t="s">
        <v>32</v>
      </c>
      <c r="D108" s="62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72"/>
      <c r="B109" s="60"/>
      <c r="C109" s="55" t="s">
        <v>33</v>
      </c>
      <c r="D109" s="62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72"/>
      <c r="B110" s="61"/>
      <c r="C110" s="79" t="s">
        <v>34</v>
      </c>
      <c r="D110" s="80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72"/>
      <c r="B111" s="59" t="s">
        <v>101</v>
      </c>
      <c r="C111" s="55" t="s">
        <v>23</v>
      </c>
      <c r="D111" s="62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568010</v>
      </c>
      <c r="I111" s="19">
        <f t="shared" si="52"/>
        <v>46735230</v>
      </c>
      <c r="J111" s="19">
        <f t="shared" si="52"/>
        <v>1056740</v>
      </c>
      <c r="K111" s="19">
        <f t="shared" si="52"/>
        <v>3290510</v>
      </c>
      <c r="L111" s="19">
        <f t="shared" si="52"/>
        <v>29700</v>
      </c>
      <c r="M111" s="19">
        <f t="shared" si="52"/>
        <v>6276360</v>
      </c>
      <c r="N111" s="19">
        <f>SUM(N112:N113)</f>
        <v>37168360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7.0407484888808725</v>
      </c>
      <c r="S111" s="19">
        <f>SUM(S112:S113)</f>
        <v>20440</v>
      </c>
      <c r="T111" s="19">
        <f>SUM(T112:T113)</f>
        <v>184810</v>
      </c>
    </row>
    <row r="112" spans="1:20" ht="19.5" customHeight="1">
      <c r="A112" s="72"/>
      <c r="B112" s="53"/>
      <c r="C112" s="55" t="s">
        <v>102</v>
      </c>
      <c r="D112" s="62"/>
      <c r="E112" s="23"/>
      <c r="F112" s="23"/>
      <c r="G112" s="23"/>
      <c r="H112" s="23">
        <f>[1]Sheet1!I194</f>
        <v>278210</v>
      </c>
      <c r="I112" s="23">
        <f>[1]Sheet1!J194</f>
        <v>35712370</v>
      </c>
      <c r="J112" s="23">
        <f>[1]Sheet1!K194</f>
        <v>577940</v>
      </c>
      <c r="K112" s="23">
        <f>[1]Sheet1!L194</f>
        <v>1763900</v>
      </c>
      <c r="L112" s="23">
        <f>[1]Sheet1!M194</f>
        <v>29700</v>
      </c>
      <c r="M112" s="23">
        <f>[1]Sheet1!N194</f>
        <v>6276360</v>
      </c>
      <c r="N112" s="23">
        <f t="shared" ref="N112:N117" si="53">I112-K112-M112</f>
        <v>27672110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4.9391849378800678</v>
      </c>
      <c r="S112" s="23">
        <f>[1]Sheet1!S194</f>
        <v>20440</v>
      </c>
      <c r="T112" s="23">
        <f>[1]Sheet1!T194</f>
        <v>184810</v>
      </c>
    </row>
    <row r="113" spans="1:20" ht="19.5" customHeight="1">
      <c r="A113" s="72"/>
      <c r="B113" s="64"/>
      <c r="C113" s="55" t="s">
        <v>103</v>
      </c>
      <c r="D113" s="62"/>
      <c r="E113" s="23"/>
      <c r="F113" s="23"/>
      <c r="G113" s="23"/>
      <c r="H113" s="23">
        <f>[1]Sheet1!I195</f>
        <v>289800</v>
      </c>
      <c r="I113" s="23">
        <f>[1]Sheet1!J195</f>
        <v>11022860</v>
      </c>
      <c r="J113" s="23">
        <f>[1]Sheet1!K195</f>
        <v>478800</v>
      </c>
      <c r="K113" s="23">
        <f>[1]Sheet1!L195</f>
        <v>1526610</v>
      </c>
      <c r="L113" s="23">
        <f>[1]Sheet1!M195</f>
        <v>0</v>
      </c>
      <c r="M113" s="23">
        <f>[1]Sheet1!N195</f>
        <v>0</v>
      </c>
      <c r="N113" s="23">
        <f t="shared" si="53"/>
        <v>9496250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13.84949096695413</v>
      </c>
      <c r="S113" s="23">
        <f>[1]Sheet1!S195</f>
        <v>0</v>
      </c>
      <c r="T113" s="23">
        <f>[1]Sheet1!T195</f>
        <v>0</v>
      </c>
    </row>
    <row r="114" spans="1:20" ht="19.5" customHeight="1">
      <c r="A114" s="72"/>
      <c r="B114" s="55" t="s">
        <v>41</v>
      </c>
      <c r="C114" s="65"/>
      <c r="D114" s="62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72"/>
      <c r="B115" s="55" t="s">
        <v>43</v>
      </c>
      <c r="C115" s="65"/>
      <c r="D115" s="62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72"/>
      <c r="B116" s="55" t="s">
        <v>44</v>
      </c>
      <c r="C116" s="65"/>
      <c r="D116" s="62"/>
      <c r="E116" s="23"/>
      <c r="F116" s="23"/>
      <c r="G116" s="23"/>
      <c r="H116" s="23">
        <f>[1]Sheet1!I189</f>
        <v>129450</v>
      </c>
      <c r="I116" s="23">
        <f>[1]Sheet1!J189</f>
        <v>208853866</v>
      </c>
      <c r="J116" s="23">
        <f>[1]Sheet1!K189</f>
        <v>6428750</v>
      </c>
      <c r="K116" s="23">
        <f>[1]Sheet1!L189</f>
        <v>16672566</v>
      </c>
      <c r="L116" s="23">
        <f>[1]Sheet1!M189</f>
        <v>44060</v>
      </c>
      <c r="M116" s="23">
        <f>[1]Sheet1!N189</f>
        <v>127860</v>
      </c>
      <c r="N116" s="23">
        <f t="shared" si="53"/>
        <v>192053440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7.982885985936214</v>
      </c>
      <c r="S116" s="23">
        <f>[1]Sheet1!S189</f>
        <v>509700</v>
      </c>
      <c r="T116" s="23">
        <f>[1]Sheet1!T189</f>
        <v>1162950</v>
      </c>
    </row>
    <row r="117" spans="1:20" ht="19.5" customHeight="1">
      <c r="A117" s="72"/>
      <c r="B117" s="55" t="s">
        <v>51</v>
      </c>
      <c r="C117" s="65"/>
      <c r="D117" s="62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72"/>
      <c r="B118" s="59" t="s">
        <v>94</v>
      </c>
      <c r="C118" s="55" t="s">
        <v>23</v>
      </c>
      <c r="D118" s="62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-2466630</v>
      </c>
      <c r="I118" s="19">
        <f t="shared" si="54"/>
        <v>-296180690</v>
      </c>
      <c r="J118" s="19">
        <f t="shared" si="54"/>
        <v>17912620</v>
      </c>
      <c r="K118" s="19">
        <f t="shared" si="54"/>
        <v>-1178302790</v>
      </c>
      <c r="L118" s="19">
        <f t="shared" si="54"/>
        <v>108590</v>
      </c>
      <c r="M118" s="19">
        <f t="shared" si="54"/>
        <v>211040</v>
      </c>
      <c r="N118" s="19">
        <f>SUM(N119:N120)</f>
        <v>881911060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397.83241439541519</v>
      </c>
      <c r="S118" s="19">
        <f>SUM(S119:S120)</f>
        <v>5543710</v>
      </c>
      <c r="T118" s="41">
        <f>SUM(T119:T120)</f>
        <v>1553699170</v>
      </c>
    </row>
    <row r="119" spans="1:20" ht="19.5" customHeight="1">
      <c r="A119" s="72"/>
      <c r="B119" s="53"/>
      <c r="C119" s="55" t="s">
        <v>94</v>
      </c>
      <c r="D119" s="62"/>
      <c r="E119" s="23"/>
      <c r="F119" s="23"/>
      <c r="G119" s="23"/>
      <c r="H119" s="23">
        <f>[1]Sheet1!I143</f>
        <v>-2457480</v>
      </c>
      <c r="I119" s="23">
        <f>[1]Sheet1!J143</f>
        <v>-294691100</v>
      </c>
      <c r="J119" s="23">
        <f>[1]Sheet1!K143</f>
        <v>17921770</v>
      </c>
      <c r="K119" s="23">
        <f>[1]Sheet1!L143</f>
        <v>-1176813200</v>
      </c>
      <c r="L119" s="23">
        <f>[1]Sheet1!M143</f>
        <v>108590</v>
      </c>
      <c r="M119" s="23">
        <f>[1]Sheet1!N143</f>
        <v>211040</v>
      </c>
      <c r="N119" s="23">
        <f>I119-K119-M119</f>
        <v>881911060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399.3378829560852</v>
      </c>
      <c r="S119" s="23">
        <f>[1]Sheet1!S143</f>
        <v>5534560</v>
      </c>
      <c r="T119" s="23">
        <f>[1]Sheet1!T143</f>
        <v>1552209580</v>
      </c>
    </row>
    <row r="120" spans="1:20" ht="19.5" customHeight="1">
      <c r="A120" s="72"/>
      <c r="B120" s="64"/>
      <c r="C120" s="55" t="s">
        <v>95</v>
      </c>
      <c r="D120" s="62"/>
      <c r="E120" s="23"/>
      <c r="F120" s="23"/>
      <c r="G120" s="23"/>
      <c r="H120" s="23">
        <f>[1]Sheet1!I144</f>
        <v>-9150</v>
      </c>
      <c r="I120" s="23">
        <f>[1]Sheet1!J144</f>
        <v>-1489590</v>
      </c>
      <c r="J120" s="23">
        <f>[1]Sheet1!K144</f>
        <v>-9150</v>
      </c>
      <c r="K120" s="23">
        <f>[1]Sheet1!L144</f>
        <v>-1489590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9150</v>
      </c>
      <c r="T120" s="23">
        <f>[1]Sheet1!T144</f>
        <v>1489590</v>
      </c>
    </row>
    <row r="121" spans="1:20" ht="19.5" customHeight="1">
      <c r="A121" s="72"/>
      <c r="B121" s="55" t="s">
        <v>104</v>
      </c>
      <c r="C121" s="70"/>
      <c r="D121" s="56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1082340</v>
      </c>
      <c r="I121" s="19">
        <f t="shared" si="55"/>
        <v>30830540</v>
      </c>
      <c r="J121" s="19">
        <f t="shared" si="55"/>
        <v>1953040</v>
      </c>
      <c r="K121" s="19">
        <f t="shared" si="55"/>
        <v>-36025930</v>
      </c>
      <c r="L121" s="19">
        <f t="shared" si="55"/>
        <v>0</v>
      </c>
      <c r="M121" s="19">
        <f t="shared" si="55"/>
        <v>0</v>
      </c>
      <c r="N121" s="19">
        <f>SUM(N122,N130)</f>
        <v>66856470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-116.8514401629034</v>
      </c>
      <c r="S121" s="19">
        <f>SUM(S122,S130)</f>
        <v>59650</v>
      </c>
      <c r="T121" s="41">
        <f>SUM(T122,T130)</f>
        <v>80511710</v>
      </c>
    </row>
    <row r="122" spans="1:20" ht="19.5" customHeight="1">
      <c r="A122" s="72"/>
      <c r="B122" s="59" t="s">
        <v>60</v>
      </c>
      <c r="C122" s="55" t="s">
        <v>54</v>
      </c>
      <c r="D122" s="62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605990</v>
      </c>
      <c r="I122" s="42">
        <f t="shared" si="56"/>
        <v>-79384320</v>
      </c>
      <c r="J122" s="42">
        <f t="shared" si="56"/>
        <v>605990</v>
      </c>
      <c r="K122" s="42">
        <f t="shared" si="56"/>
        <v>-77119820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97.14742155629726</v>
      </c>
      <c r="S122" s="42">
        <f>SUM(S123:S129)</f>
        <v>0</v>
      </c>
      <c r="T122" s="44">
        <f>SUM(T123:T129)</f>
        <v>78397430</v>
      </c>
    </row>
    <row r="123" spans="1:20" ht="19.5" customHeight="1">
      <c r="A123" s="72"/>
      <c r="B123" s="53"/>
      <c r="C123" s="55" t="s">
        <v>105</v>
      </c>
      <c r="D123" s="62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72"/>
      <c r="B124" s="53"/>
      <c r="C124" s="55" t="s">
        <v>106</v>
      </c>
      <c r="D124" s="62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72"/>
      <c r="B125" s="53"/>
      <c r="C125" s="55" t="s">
        <v>107</v>
      </c>
      <c r="D125" s="62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72"/>
      <c r="B126" s="53"/>
      <c r="C126" s="55" t="s">
        <v>61</v>
      </c>
      <c r="D126" s="62"/>
      <c r="E126" s="23"/>
      <c r="F126" s="23"/>
      <c r="G126" s="23"/>
      <c r="H126" s="23">
        <f>[1]Sheet1!I181</f>
        <v>505990</v>
      </c>
      <c r="I126" s="23">
        <f>[1]Sheet1!J181</f>
        <v>831920</v>
      </c>
      <c r="J126" s="23">
        <f>[1]Sheet1!K181</f>
        <v>505990</v>
      </c>
      <c r="K126" s="23">
        <f>[1]Sheet1!L181</f>
        <v>1076110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129.35258197903644</v>
      </c>
      <c r="S126" s="23">
        <f>[1]Sheet1!S181</f>
        <v>0</v>
      </c>
      <c r="T126" s="23">
        <f>[1]Sheet1!T181</f>
        <v>0</v>
      </c>
    </row>
    <row r="127" spans="1:20" ht="19.5" customHeight="1">
      <c r="A127" s="72"/>
      <c r="B127" s="53"/>
      <c r="C127" s="55" t="s">
        <v>62</v>
      </c>
      <c r="D127" s="62"/>
      <c r="E127" s="23"/>
      <c r="F127" s="23"/>
      <c r="G127" s="23"/>
      <c r="H127" s="23">
        <f>[1]Sheet1!I182</f>
        <v>100000</v>
      </c>
      <c r="I127" s="23">
        <f>[1]Sheet1!J182</f>
        <v>-1869640</v>
      </c>
      <c r="J127" s="23">
        <f>[1]Sheet1!K182</f>
        <v>100000</v>
      </c>
      <c r="K127" s="23">
        <f>[1]Sheet1!L182</f>
        <v>150670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-8.058770672428917</v>
      </c>
      <c r="S127" s="23">
        <f>[1]Sheet1!S182</f>
        <v>0</v>
      </c>
      <c r="T127" s="23">
        <f>[1]Sheet1!T182</f>
        <v>50830</v>
      </c>
    </row>
    <row r="128" spans="1:20" ht="19.5" customHeight="1">
      <c r="A128" s="72"/>
      <c r="B128" s="53"/>
      <c r="C128" s="55" t="s">
        <v>63</v>
      </c>
      <c r="D128" s="62"/>
      <c r="E128" s="23"/>
      <c r="F128" s="23"/>
      <c r="G128" s="23"/>
      <c r="H128" s="23">
        <f>[1]Sheet1!I183</f>
        <v>0</v>
      </c>
      <c r="I128" s="23">
        <f>[1]Sheet1!J183</f>
        <v>-78346600</v>
      </c>
      <c r="J128" s="23">
        <f>[1]Sheet1!K183</f>
        <v>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0</v>
      </c>
      <c r="T128" s="23">
        <f>[1]Sheet1!T183</f>
        <v>78346600</v>
      </c>
    </row>
    <row r="129" spans="1:20" ht="19.5" customHeight="1">
      <c r="A129" s="72"/>
      <c r="B129" s="64"/>
      <c r="C129" s="55" t="s">
        <v>65</v>
      </c>
      <c r="D129" s="62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72"/>
      <c r="B130" s="59" t="s">
        <v>52</v>
      </c>
      <c r="C130" s="55" t="s">
        <v>23</v>
      </c>
      <c r="D130" s="62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476350</v>
      </c>
      <c r="I130" s="19">
        <f t="shared" si="58"/>
        <v>110214860</v>
      </c>
      <c r="J130" s="19">
        <f t="shared" si="58"/>
        <v>1347050</v>
      </c>
      <c r="K130" s="19">
        <f t="shared" si="58"/>
        <v>41093890</v>
      </c>
      <c r="L130" s="19">
        <f t="shared" si="58"/>
        <v>0</v>
      </c>
      <c r="M130" s="19">
        <f t="shared" si="58"/>
        <v>0</v>
      </c>
      <c r="N130" s="19">
        <f>SUM(N131,N135)</f>
        <v>69120970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37.285253549294531</v>
      </c>
      <c r="S130" s="19">
        <f>SUM(S131,S135)</f>
        <v>59650</v>
      </c>
      <c r="T130" s="41">
        <f>SUM(T131,T135)</f>
        <v>2114280</v>
      </c>
    </row>
    <row r="131" spans="1:20" ht="19.5" customHeight="1">
      <c r="A131" s="72"/>
      <c r="B131" s="53"/>
      <c r="C131" s="69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128510</v>
      </c>
      <c r="I131" s="42">
        <f t="shared" si="59"/>
        <v>16301170</v>
      </c>
      <c r="J131" s="42">
        <f t="shared" si="59"/>
        <v>133140</v>
      </c>
      <c r="K131" s="42">
        <f t="shared" si="59"/>
        <v>16221270</v>
      </c>
      <c r="L131" s="42">
        <f t="shared" si="59"/>
        <v>0</v>
      </c>
      <c r="M131" s="42">
        <f t="shared" si="59"/>
        <v>0</v>
      </c>
      <c r="N131" s="42">
        <f>SUM(N132:N134)</f>
        <v>79900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99.509851133384913</v>
      </c>
      <c r="S131" s="46">
        <f>SUM(S132:S134)</f>
        <v>0</v>
      </c>
      <c r="T131" s="44">
        <f>SUM(T132:T134)</f>
        <v>2054630</v>
      </c>
    </row>
    <row r="132" spans="1:20" ht="19.5" customHeight="1">
      <c r="A132" s="72"/>
      <c r="B132" s="53"/>
      <c r="C132" s="53"/>
      <c r="D132" s="32" t="s">
        <v>55</v>
      </c>
      <c r="E132" s="23"/>
      <c r="F132" s="23"/>
      <c r="G132" s="23"/>
      <c r="H132" s="23">
        <f>[1]Sheet1!I122</f>
        <v>76010</v>
      </c>
      <c r="I132" s="23">
        <f>[1]Sheet1!J122</f>
        <v>6009300</v>
      </c>
      <c r="J132" s="23">
        <f>[1]Sheet1!K122</f>
        <v>80640</v>
      </c>
      <c r="K132" s="23">
        <f>[1]Sheet1!L122</f>
        <v>5980900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28400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99.527399197909901</v>
      </c>
      <c r="S132" s="23">
        <f>[1]Sheet1!S122</f>
        <v>0</v>
      </c>
      <c r="T132" s="23">
        <f>[1]Sheet1!T122</f>
        <v>4630</v>
      </c>
    </row>
    <row r="133" spans="1:20" ht="19.5" customHeight="1">
      <c r="A133" s="72"/>
      <c r="B133" s="53"/>
      <c r="C133" s="53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72"/>
      <c r="B134" s="53"/>
      <c r="C134" s="64"/>
      <c r="D134" s="32" t="s">
        <v>57</v>
      </c>
      <c r="E134" s="23"/>
      <c r="F134" s="23"/>
      <c r="G134" s="23"/>
      <c r="H134" s="23">
        <f>[1]Sheet1!I124</f>
        <v>52500</v>
      </c>
      <c r="I134" s="23">
        <f>[1]Sheet1!J124</f>
        <v>499320</v>
      </c>
      <c r="J134" s="23">
        <f>[1]Sheet1!K124</f>
        <v>52500</v>
      </c>
      <c r="K134" s="23">
        <f>[1]Sheet1!L124</f>
        <v>499320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0</v>
      </c>
      <c r="T134" s="23">
        <f>[1]Sheet1!T124</f>
        <v>2050000</v>
      </c>
    </row>
    <row r="135" spans="1:20" ht="19.5" customHeight="1">
      <c r="A135" s="72"/>
      <c r="B135" s="64"/>
      <c r="C135" s="55" t="s">
        <v>108</v>
      </c>
      <c r="D135" s="62"/>
      <c r="E135" s="23"/>
      <c r="F135" s="23"/>
      <c r="G135" s="23"/>
      <c r="H135" s="23">
        <f>[1]Sheet1!I150</f>
        <v>347840</v>
      </c>
      <c r="I135" s="23">
        <f>[1]Sheet1!J150</f>
        <v>93913690</v>
      </c>
      <c r="J135" s="23">
        <f>[1]Sheet1!K150</f>
        <v>1213910</v>
      </c>
      <c r="K135" s="23">
        <f>[1]Sheet1!L150</f>
        <v>24872620</v>
      </c>
      <c r="L135" s="23">
        <f>[1]Sheet1!M150</f>
        <v>0</v>
      </c>
      <c r="M135" s="23">
        <f>[1]Sheet1!N150</f>
        <v>0</v>
      </c>
      <c r="N135" s="23">
        <f t="shared" si="60"/>
        <v>69041070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26.484551932737389</v>
      </c>
      <c r="S135" s="23">
        <f>[1]Sheet1!S150</f>
        <v>59650</v>
      </c>
      <c r="T135" s="23">
        <f>[1]Sheet1!T150</f>
        <v>59650</v>
      </c>
    </row>
    <row r="136" spans="1:20" ht="19.5" customHeight="1">
      <c r="A136" s="72"/>
      <c r="B136" s="59" t="s">
        <v>73</v>
      </c>
      <c r="C136" s="55" t="s">
        <v>23</v>
      </c>
      <c r="D136" s="62"/>
      <c r="E136" s="19">
        <f>SUM(E137:E141)</f>
        <v>1530000000</v>
      </c>
      <c r="F136" s="19">
        <f t="shared" ref="F136:M136" si="61">SUM(F137:F141)</f>
        <v>0</v>
      </c>
      <c r="G136" s="19">
        <f t="shared" si="61"/>
        <v>765000000</v>
      </c>
      <c r="H136" s="19">
        <f t="shared" si="61"/>
        <v>21786020</v>
      </c>
      <c r="I136" s="19">
        <f t="shared" si="61"/>
        <v>8114189080</v>
      </c>
      <c r="J136" s="19">
        <f t="shared" si="61"/>
        <v>174352340</v>
      </c>
      <c r="K136" s="19">
        <f t="shared" si="61"/>
        <v>1555972650</v>
      </c>
      <c r="L136" s="19">
        <f t="shared" si="61"/>
        <v>543370</v>
      </c>
      <c r="M136" s="19">
        <f t="shared" si="61"/>
        <v>1121160</v>
      </c>
      <c r="N136" s="19">
        <f>SUM(N137:N141)</f>
        <v>6557095270</v>
      </c>
      <c r="O136" s="20">
        <f t="shared" si="47"/>
        <v>101.69755882352942</v>
      </c>
      <c r="P136" s="20">
        <f t="shared" si="48"/>
        <v>0</v>
      </c>
      <c r="Q136" s="20">
        <f t="shared" si="49"/>
        <v>203.39511764705884</v>
      </c>
      <c r="R136" s="20">
        <f t="shared" si="50"/>
        <v>19.175947647500468</v>
      </c>
      <c r="S136" s="19">
        <f>SUM(S137:S141)</f>
        <v>15523040</v>
      </c>
      <c r="T136" s="41">
        <f>SUM(T137:T141)</f>
        <v>141595170</v>
      </c>
    </row>
    <row r="137" spans="1:20" ht="19.5" customHeight="1">
      <c r="A137" s="72"/>
      <c r="B137" s="53"/>
      <c r="C137" s="55" t="s">
        <v>74</v>
      </c>
      <c r="D137" s="62"/>
      <c r="E137" s="23">
        <f>[1]Sheet1!$F$153</f>
        <v>1530000000</v>
      </c>
      <c r="F137" s="23"/>
      <c r="G137" s="23">
        <f>[1]Sheet1!$G$153</f>
        <v>765000000</v>
      </c>
      <c r="H137" s="23">
        <f>[1]Sheet1!I153+[1]Sheet1!I199</f>
        <v>-2418000</v>
      </c>
      <c r="I137" s="23">
        <f>[1]Sheet1!J153+[1]Sheet1!J199</f>
        <v>1419151440</v>
      </c>
      <c r="J137" s="23">
        <f>[1]Sheet1!K153+[1]Sheet1!K199</f>
        <v>29775600</v>
      </c>
      <c r="K137" s="23">
        <f>[1]Sheet1!L153+[1]Sheet1!L199</f>
        <v>223607020</v>
      </c>
      <c r="L137" s="23">
        <f>[1]Sheet1!M153+[1]Sheet1!M199</f>
        <v>0</v>
      </c>
      <c r="M137" s="23">
        <f>[1]Sheet1!N153+[1]Sheet1!N199</f>
        <v>94670</v>
      </c>
      <c r="N137" s="23">
        <f t="shared" si="60"/>
        <v>1195449750</v>
      </c>
      <c r="O137" s="47">
        <f t="shared" si="47"/>
        <v>14.614837908496733</v>
      </c>
      <c r="P137" s="47">
        <f t="shared" si="48"/>
        <v>0</v>
      </c>
      <c r="Q137" s="47">
        <f t="shared" si="49"/>
        <v>29.229675816993467</v>
      </c>
      <c r="R137" s="47">
        <f t="shared" si="50"/>
        <v>15.756388902371125</v>
      </c>
      <c r="S137" s="23">
        <f>[1]Sheet1!S153+[1]Sheet1!S199</f>
        <v>10540770</v>
      </c>
      <c r="T137" s="23">
        <f>[1]Sheet1!T153+[1]Sheet1!T199</f>
        <v>48205760</v>
      </c>
    </row>
    <row r="138" spans="1:20" ht="19.5" customHeight="1">
      <c r="A138" s="72"/>
      <c r="B138" s="53"/>
      <c r="C138" s="55" t="s">
        <v>75</v>
      </c>
      <c r="D138" s="62"/>
      <c r="E138" s="23"/>
      <c r="F138" s="23"/>
      <c r="G138" s="23"/>
      <c r="H138" s="23">
        <f>[1]Sheet1!I157+[1]Sheet1!I203</f>
        <v>-247690</v>
      </c>
      <c r="I138" s="23">
        <f>[1]Sheet1!J157+[1]Sheet1!J203</f>
        <v>2539149210</v>
      </c>
      <c r="J138" s="23">
        <f>[1]Sheet1!K157+[1]Sheet1!K203</f>
        <v>81667000</v>
      </c>
      <c r="K138" s="23">
        <f>[1]Sheet1!L157+[1]Sheet1!L203</f>
        <v>627146310</v>
      </c>
      <c r="L138" s="23">
        <f>[1]Sheet1!M157+[1]Sheet1!M203</f>
        <v>300330</v>
      </c>
      <c r="M138" s="23">
        <f>[1]Sheet1!N157+[1]Sheet1!N203</f>
        <v>763550</v>
      </c>
      <c r="N138" s="23">
        <f t="shared" si="60"/>
        <v>1911239350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24.699072726017548</v>
      </c>
      <c r="S138" s="23">
        <f>[1]Sheet1!S157+[1]Sheet1!S203</f>
        <v>804540</v>
      </c>
      <c r="T138" s="23">
        <f>[1]Sheet1!T157+[1]Sheet1!T203</f>
        <v>3448840</v>
      </c>
    </row>
    <row r="139" spans="1:20" ht="19.5" customHeight="1">
      <c r="A139" s="72"/>
      <c r="B139" s="53"/>
      <c r="C139" s="55" t="s">
        <v>76</v>
      </c>
      <c r="D139" s="62"/>
      <c r="E139" s="23"/>
      <c r="F139" s="23"/>
      <c r="G139" s="23"/>
      <c r="H139" s="23">
        <f>[1]Sheet1!I156+[1]Sheet1!I202</f>
        <v>24451800</v>
      </c>
      <c r="I139" s="23">
        <f>[1]Sheet1!J156+[1]Sheet1!J202</f>
        <v>4155836260</v>
      </c>
      <c r="J139" s="23">
        <f>[1]Sheet1!K156+[1]Sheet1!K202</f>
        <v>62878460</v>
      </c>
      <c r="K139" s="23">
        <f>[1]Sheet1!L156+[1]Sheet1!L202</f>
        <v>705188040</v>
      </c>
      <c r="L139" s="23">
        <f>[1]Sheet1!M156+[1]Sheet1!M202</f>
        <v>243040</v>
      </c>
      <c r="M139" s="23">
        <f>[1]Sheet1!N156+[1]Sheet1!N202</f>
        <v>262940</v>
      </c>
      <c r="N139" s="23">
        <f t="shared" si="60"/>
        <v>3450385280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16.968619451816419</v>
      </c>
      <c r="S139" s="23">
        <f>[1]Sheet1!S156+[1]Sheet1!S202</f>
        <v>4174300</v>
      </c>
      <c r="T139" s="23">
        <f>[1]Sheet1!T156+[1]Sheet1!T202</f>
        <v>89937140</v>
      </c>
    </row>
    <row r="140" spans="1:20" ht="19.5" customHeight="1">
      <c r="A140" s="72"/>
      <c r="B140" s="53"/>
      <c r="C140" s="55" t="s">
        <v>77</v>
      </c>
      <c r="D140" s="62"/>
      <c r="E140" s="23"/>
      <c r="F140" s="23"/>
      <c r="G140" s="23"/>
      <c r="H140" s="23">
        <f>[1]Sheet1!I154+[1]Sheet1!I200</f>
        <v>-90</v>
      </c>
      <c r="I140" s="23">
        <f>[1]Sheet1!J154+[1]Sheet1!J200</f>
        <v>52170</v>
      </c>
      <c r="J140" s="23">
        <f>[1]Sheet1!K154+[1]Sheet1!K200</f>
        <v>31280</v>
      </c>
      <c r="K140" s="23">
        <f>[1]Sheet1!L154+[1]Sheet1!L200</f>
        <v>31280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20890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59.957830170596125</v>
      </c>
      <c r="S140" s="23">
        <f>[1]Sheet1!S154+[1]Sheet1!S200</f>
        <v>3430</v>
      </c>
      <c r="T140" s="23">
        <f>[1]Sheet1!T154+[1]Sheet1!T200</f>
        <v>3430</v>
      </c>
    </row>
    <row r="141" spans="1:20" ht="19.5" customHeight="1">
      <c r="A141" s="72"/>
      <c r="B141" s="64"/>
      <c r="C141" s="55" t="s">
        <v>78</v>
      </c>
      <c r="D141" s="62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72"/>
      <c r="B142" s="59" t="s">
        <v>85</v>
      </c>
      <c r="C142" s="55" t="s">
        <v>23</v>
      </c>
      <c r="D142" s="62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6292830</v>
      </c>
      <c r="I142" s="19">
        <f t="shared" si="62"/>
        <v>530109550</v>
      </c>
      <c r="J142" s="19">
        <f t="shared" si="62"/>
        <v>6747320</v>
      </c>
      <c r="K142" s="19">
        <f t="shared" si="62"/>
        <v>521008890</v>
      </c>
      <c r="L142" s="19">
        <f t="shared" si="62"/>
        <v>0</v>
      </c>
      <c r="M142" s="19">
        <f t="shared" si="62"/>
        <v>0</v>
      </c>
      <c r="N142" s="19">
        <f>SUM(N143:N147)</f>
        <v>9100660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98.283249188776168</v>
      </c>
      <c r="S142" s="19">
        <f>SUM(S143:S147)</f>
        <v>1273140</v>
      </c>
      <c r="T142" s="41">
        <f>SUM(T143:T147)</f>
        <v>8589390</v>
      </c>
    </row>
    <row r="143" spans="1:20" ht="19.5" customHeight="1">
      <c r="A143" s="72"/>
      <c r="B143" s="53"/>
      <c r="C143" s="55" t="s">
        <v>86</v>
      </c>
      <c r="D143" s="62"/>
      <c r="E143" s="23"/>
      <c r="F143" s="23"/>
      <c r="G143" s="23"/>
      <c r="H143" s="23">
        <f>[1]Sheet1!I133</f>
        <v>6323340</v>
      </c>
      <c r="I143" s="23">
        <f>[1]Sheet1!J133</f>
        <v>534706900</v>
      </c>
      <c r="J143" s="23">
        <f>[1]Sheet1!K133</f>
        <v>6777830</v>
      </c>
      <c r="K143" s="23">
        <f>[1]Sheet1!L133</f>
        <v>525606240</v>
      </c>
      <c r="L143" s="23">
        <f>[1]Sheet1!M133</f>
        <v>0</v>
      </c>
      <c r="M143" s="23">
        <f>[1]Sheet1!N133</f>
        <v>0</v>
      </c>
      <c r="N143" s="23">
        <f t="shared" si="60"/>
        <v>9100660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98.29800961984968</v>
      </c>
      <c r="S143" s="23">
        <f>[1]Sheet1!S133</f>
        <v>1242630</v>
      </c>
      <c r="T143" s="23">
        <f>[1]Sheet1!T133</f>
        <v>3624690</v>
      </c>
    </row>
    <row r="144" spans="1:20" ht="19.5" customHeight="1">
      <c r="A144" s="72"/>
      <c r="B144" s="53"/>
      <c r="C144" s="55" t="s">
        <v>87</v>
      </c>
      <c r="D144" s="62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72"/>
      <c r="B145" s="53"/>
      <c r="C145" s="55" t="s">
        <v>88</v>
      </c>
      <c r="D145" s="62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72"/>
      <c r="B146" s="53"/>
      <c r="C146" s="55" t="s">
        <v>89</v>
      </c>
      <c r="D146" s="56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72"/>
      <c r="B147" s="64"/>
      <c r="C147" s="55" t="s">
        <v>90</v>
      </c>
      <c r="D147" s="62"/>
      <c r="E147" s="23"/>
      <c r="F147" s="23"/>
      <c r="G147" s="23"/>
      <c r="H147" s="23">
        <f>[1]Sheet1!I137</f>
        <v>-30510</v>
      </c>
      <c r="I147" s="23">
        <f>[1]Sheet1!J137</f>
        <v>-4958550</v>
      </c>
      <c r="J147" s="23">
        <f>[1]Sheet1!K137</f>
        <v>-30510</v>
      </c>
      <c r="K147" s="23">
        <f>[1]Sheet1!L137</f>
        <v>-4958550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30510</v>
      </c>
      <c r="T147" s="23">
        <f>[1]Sheet1!T137</f>
        <v>4958550</v>
      </c>
    </row>
    <row r="148" spans="1:20" ht="19.5" customHeight="1">
      <c r="A148" s="72"/>
      <c r="B148" s="55" t="s">
        <v>48</v>
      </c>
      <c r="C148" s="65"/>
      <c r="D148" s="62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72"/>
      <c r="B149" s="55" t="s">
        <v>42</v>
      </c>
      <c r="C149" s="65"/>
      <c r="D149" s="62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72"/>
      <c r="B150" s="55" t="s">
        <v>50</v>
      </c>
      <c r="C150" s="65"/>
      <c r="D150" s="62"/>
      <c r="E150" s="23"/>
      <c r="F150" s="23"/>
      <c r="G150" s="23"/>
      <c r="H150" s="23">
        <f>[1]Sheet1!I208</f>
        <v>0</v>
      </c>
      <c r="I150" s="23">
        <f>[1]Sheet1!J208</f>
        <v>7071890</v>
      </c>
      <c r="J150" s="23">
        <f>[1]Sheet1!K208</f>
        <v>0</v>
      </c>
      <c r="K150" s="23">
        <f>[1]Sheet1!L208</f>
        <v>413330</v>
      </c>
      <c r="L150" s="23">
        <f>[1]Sheet1!M208</f>
        <v>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5.8446893263328477</v>
      </c>
      <c r="S150" s="23">
        <f>[1]Sheet1!S208</f>
        <v>0</v>
      </c>
      <c r="T150" s="23">
        <f>[1]Sheet1!T208</f>
        <v>0</v>
      </c>
    </row>
    <row r="151" spans="1:20" ht="19.5" customHeight="1">
      <c r="A151" s="72"/>
      <c r="B151" s="55" t="s">
        <v>47</v>
      </c>
      <c r="C151" s="65"/>
      <c r="D151" s="62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72"/>
      <c r="B152" s="55" t="s">
        <v>45</v>
      </c>
      <c r="C152" s="65"/>
      <c r="D152" s="62"/>
      <c r="E152" s="23"/>
      <c r="F152" s="23"/>
      <c r="G152" s="23"/>
      <c r="H152" s="23">
        <f>[1]Sheet1!I188</f>
        <v>822910</v>
      </c>
      <c r="I152" s="23">
        <f>[1]Sheet1!J188</f>
        <v>422471800</v>
      </c>
      <c r="J152" s="23">
        <f>[1]Sheet1!K188</f>
        <v>6445770</v>
      </c>
      <c r="K152" s="23">
        <f>[1]Sheet1!L188</f>
        <v>30998630</v>
      </c>
      <c r="L152" s="23">
        <f>[1]Sheet1!M188</f>
        <v>422870</v>
      </c>
      <c r="M152" s="23">
        <f>[1]Sheet1!N188</f>
        <v>764200</v>
      </c>
      <c r="N152" s="23">
        <f t="shared" si="60"/>
        <v>390708970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7.3374435879507223</v>
      </c>
      <c r="S152" s="23">
        <f>[1]Sheet1!S188</f>
        <v>364970</v>
      </c>
      <c r="T152" s="23">
        <f>[1]Sheet1!T188</f>
        <v>14783540</v>
      </c>
    </row>
    <row r="153" spans="1:20" ht="19.5" customHeight="1">
      <c r="A153" s="72"/>
      <c r="B153" s="66" t="s">
        <v>66</v>
      </c>
      <c r="C153" s="55" t="s">
        <v>23</v>
      </c>
      <c r="D153" s="62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-33224900</v>
      </c>
      <c r="I153" s="19">
        <f t="shared" si="63"/>
        <v>-724076280</v>
      </c>
      <c r="J153" s="19">
        <f t="shared" si="63"/>
        <v>-33464540</v>
      </c>
      <c r="K153" s="19">
        <f t="shared" si="63"/>
        <v>-959136400</v>
      </c>
      <c r="L153" s="19">
        <f t="shared" si="63"/>
        <v>0</v>
      </c>
      <c r="M153" s="19">
        <f t="shared" si="63"/>
        <v>0</v>
      </c>
      <c r="N153" s="19">
        <f>SUM(N154,N159)</f>
        <v>235060120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132.46344708322718</v>
      </c>
      <c r="S153" s="19">
        <f>SUM(S154,S159)</f>
        <v>33665870</v>
      </c>
      <c r="T153" s="41">
        <f>SUM(T154,T159)</f>
        <v>1017423160</v>
      </c>
    </row>
    <row r="154" spans="1:20" ht="19.5" customHeight="1">
      <c r="A154" s="72"/>
      <c r="B154" s="67"/>
      <c r="C154" s="69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-33224900</v>
      </c>
      <c r="I154" s="19">
        <f t="shared" si="64"/>
        <v>-724076280</v>
      </c>
      <c r="J154" s="19">
        <f t="shared" si="64"/>
        <v>-33464540</v>
      </c>
      <c r="K154" s="19">
        <f t="shared" si="64"/>
        <v>-959136400</v>
      </c>
      <c r="L154" s="19">
        <f t="shared" si="64"/>
        <v>0</v>
      </c>
      <c r="M154" s="19">
        <f t="shared" si="64"/>
        <v>0</v>
      </c>
      <c r="N154" s="19">
        <f>SUM(N155:N158)</f>
        <v>235060120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132.46344708322718</v>
      </c>
      <c r="S154" s="19">
        <f>SUM(S155:S158)</f>
        <v>33665870</v>
      </c>
      <c r="T154" s="41">
        <f>SUM(T155:T158)</f>
        <v>1017423160</v>
      </c>
    </row>
    <row r="155" spans="1:20" ht="19.5" customHeight="1">
      <c r="A155" s="72"/>
      <c r="B155" s="67"/>
      <c r="C155" s="53"/>
      <c r="D155" s="48" t="s">
        <v>69</v>
      </c>
      <c r="E155" s="23"/>
      <c r="F155" s="23"/>
      <c r="G155" s="23"/>
      <c r="H155" s="23">
        <f>[1]Sheet1!I127</f>
        <v>27300</v>
      </c>
      <c r="I155" s="23">
        <f>[1]Sheet1!J127</f>
        <v>117969700</v>
      </c>
      <c r="J155" s="23">
        <f>[1]Sheet1!K127</f>
        <v>124110</v>
      </c>
      <c r="K155" s="23">
        <f>[1]Sheet1!L127</f>
        <v>26373150</v>
      </c>
      <c r="L155" s="23">
        <f>[1]Sheet1!M127</f>
        <v>0</v>
      </c>
      <c r="M155" s="23">
        <f>[1]Sheet1!N127</f>
        <v>0</v>
      </c>
      <c r="N155" s="23">
        <f t="shared" si="60"/>
        <v>91596550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22.355867650761169</v>
      </c>
      <c r="S155" s="23">
        <f>[1]Sheet1!S127</f>
        <v>77220</v>
      </c>
      <c r="T155" s="23">
        <f>[1]Sheet1!T127</f>
        <v>6464680</v>
      </c>
    </row>
    <row r="156" spans="1:20" ht="19.5" customHeight="1">
      <c r="A156" s="72"/>
      <c r="B156" s="67"/>
      <c r="C156" s="53"/>
      <c r="D156" s="48" t="s">
        <v>70</v>
      </c>
      <c r="E156" s="23"/>
      <c r="F156" s="23"/>
      <c r="G156" s="23"/>
      <c r="H156" s="23">
        <f>[1]Sheet1!I128</f>
        <v>-6920890</v>
      </c>
      <c r="I156" s="23">
        <f>[1]Sheet1!J128</f>
        <v>36811420</v>
      </c>
      <c r="J156" s="23">
        <f>[1]Sheet1!K128</f>
        <v>-6920890</v>
      </c>
      <c r="K156" s="23">
        <f>[1]Sheet1!L128</f>
        <v>-55764140</v>
      </c>
      <c r="L156" s="23">
        <f>[1]Sheet1!M128</f>
        <v>0</v>
      </c>
      <c r="M156" s="23">
        <f>[1]Sheet1!N128</f>
        <v>0</v>
      </c>
      <c r="N156" s="23">
        <f t="shared" si="60"/>
        <v>92575560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-151.4859790793183</v>
      </c>
      <c r="S156" s="23">
        <f>[1]Sheet1!S128</f>
        <v>6920890</v>
      </c>
      <c r="T156" s="23">
        <f>[1]Sheet1!T128</f>
        <v>70024270</v>
      </c>
    </row>
    <row r="157" spans="1:20" ht="19.5" customHeight="1">
      <c r="A157" s="72"/>
      <c r="B157" s="67"/>
      <c r="C157" s="53"/>
      <c r="D157" s="48" t="s">
        <v>71</v>
      </c>
      <c r="E157" s="23"/>
      <c r="F157" s="23"/>
      <c r="G157" s="23"/>
      <c r="H157" s="23">
        <f>[1]Sheet1!I129</f>
        <v>-18260090</v>
      </c>
      <c r="I157" s="23">
        <f>[1]Sheet1!J129</f>
        <v>-679785560</v>
      </c>
      <c r="J157" s="23">
        <f>[1]Sheet1!K129</f>
        <v>-18596540</v>
      </c>
      <c r="K157" s="23">
        <f>[1]Sheet1!L129</f>
        <v>-730854170</v>
      </c>
      <c r="L157" s="23">
        <f>[1]Sheet1!M129</f>
        <v>0</v>
      </c>
      <c r="M157" s="23">
        <f>[1]Sheet1!N129</f>
        <v>0</v>
      </c>
      <c r="N157" s="23">
        <f t="shared" si="60"/>
        <v>51068610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107.51245878185468</v>
      </c>
      <c r="S157" s="23">
        <f>[1]Sheet1!S129</f>
        <v>18596540</v>
      </c>
      <c r="T157" s="23">
        <f>[1]Sheet1!T129</f>
        <v>738092840</v>
      </c>
    </row>
    <row r="158" spans="1:20" ht="19.5" customHeight="1">
      <c r="A158" s="72"/>
      <c r="B158" s="67"/>
      <c r="C158" s="64"/>
      <c r="D158" s="48" t="s">
        <v>65</v>
      </c>
      <c r="E158" s="23"/>
      <c r="F158" s="23"/>
      <c r="G158" s="23"/>
      <c r="H158" s="23">
        <f>[1]Sheet1!I130</f>
        <v>-8071220</v>
      </c>
      <c r="I158" s="23">
        <f>[1]Sheet1!J130</f>
        <v>-199071840</v>
      </c>
      <c r="J158" s="23">
        <f>[1]Sheet1!K130</f>
        <v>-8071220</v>
      </c>
      <c r="K158" s="23">
        <f>[1]Sheet1!L130</f>
        <v>-198891240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99.909278981899192</v>
      </c>
      <c r="S158" s="23">
        <f>[1]Sheet1!S130</f>
        <v>8071220</v>
      </c>
      <c r="T158" s="23">
        <f>[1]Sheet1!T130</f>
        <v>202841370</v>
      </c>
    </row>
    <row r="159" spans="1:20" ht="19.5" customHeight="1">
      <c r="A159" s="72"/>
      <c r="B159" s="68"/>
      <c r="C159" s="55" t="s">
        <v>59</v>
      </c>
      <c r="D159" s="62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72"/>
      <c r="B160" s="59" t="s">
        <v>96</v>
      </c>
      <c r="C160" s="55" t="s">
        <v>23</v>
      </c>
      <c r="D160" s="62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14012010</v>
      </c>
      <c r="J160" s="19">
        <f t="shared" si="65"/>
        <v>0</v>
      </c>
      <c r="K160" s="19">
        <f t="shared" si="65"/>
        <v>505960</v>
      </c>
      <c r="L160" s="19">
        <f t="shared" si="65"/>
        <v>0</v>
      </c>
      <c r="M160" s="19">
        <f t="shared" si="65"/>
        <v>0</v>
      </c>
      <c r="N160" s="19">
        <f t="shared" si="65"/>
        <v>13506050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3.6109023616169273</v>
      </c>
      <c r="S160" s="19">
        <f>SUM(S161:S162)</f>
        <v>0</v>
      </c>
      <c r="T160" s="41">
        <f>SUM(T161:T162)</f>
        <v>0</v>
      </c>
    </row>
    <row r="161" spans="1:20" ht="19.5" customHeight="1">
      <c r="A161" s="72"/>
      <c r="B161" s="60"/>
      <c r="C161" s="55" t="s">
        <v>97</v>
      </c>
      <c r="D161" s="62"/>
      <c r="E161" s="23"/>
      <c r="F161" s="23"/>
      <c r="G161" s="23"/>
      <c r="H161" s="23">
        <f>[1]Sheet1!I206</f>
        <v>31780</v>
      </c>
      <c r="I161" s="23">
        <f>[1]Sheet1!J206</f>
        <v>14012010</v>
      </c>
      <c r="J161" s="23">
        <f>[1]Sheet1!K206</f>
        <v>0</v>
      </c>
      <c r="K161" s="23">
        <f>[1]Sheet1!L206</f>
        <v>505960</v>
      </c>
      <c r="L161" s="23">
        <f>[1]Sheet1!M206</f>
        <v>0</v>
      </c>
      <c r="M161" s="23">
        <f>[1]Sheet1!N206</f>
        <v>0</v>
      </c>
      <c r="N161" s="23">
        <f t="shared" si="60"/>
        <v>13506050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3.6109023616169273</v>
      </c>
      <c r="S161" s="23">
        <f>[1]Sheet1!S206</f>
        <v>0</v>
      </c>
      <c r="T161" s="23">
        <f>[1]Sheet1!T206</f>
        <v>0</v>
      </c>
    </row>
    <row r="162" spans="1:20" ht="19.5" customHeight="1">
      <c r="A162" s="72"/>
      <c r="B162" s="61"/>
      <c r="C162" s="55" t="s">
        <v>98</v>
      </c>
      <c r="D162" s="56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72"/>
      <c r="B163" s="63" t="s">
        <v>36</v>
      </c>
      <c r="C163" s="55" t="s">
        <v>23</v>
      </c>
      <c r="D163" s="56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2369240</v>
      </c>
      <c r="I163" s="49">
        <f t="shared" si="66"/>
        <v>357463100</v>
      </c>
      <c r="J163" s="49">
        <f t="shared" si="66"/>
        <v>1895290</v>
      </c>
      <c r="K163" s="49">
        <f t="shared" si="66"/>
        <v>3982130</v>
      </c>
      <c r="L163" s="49">
        <f t="shared" si="66"/>
        <v>0</v>
      </c>
      <c r="M163" s="49">
        <f t="shared" si="66"/>
        <v>160680</v>
      </c>
      <c r="N163" s="49">
        <f t="shared" si="66"/>
        <v>353320290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1.1139975007210534</v>
      </c>
      <c r="S163" s="49">
        <f>SUM(S164:S166)</f>
        <v>94710</v>
      </c>
      <c r="T163" s="50">
        <f>SUM(T164:T166)</f>
        <v>5732760</v>
      </c>
    </row>
    <row r="164" spans="1:20" ht="19.5" customHeight="1">
      <c r="A164" s="72"/>
      <c r="B164" s="53"/>
      <c r="C164" s="55" t="s">
        <v>37</v>
      </c>
      <c r="D164" s="56"/>
      <c r="E164" s="23"/>
      <c r="F164" s="23"/>
      <c r="G164" s="23"/>
      <c r="H164" s="23">
        <f>[1]Sheet1!I148</f>
        <v>2466000</v>
      </c>
      <c r="I164" s="23">
        <f>[1]Sheet1!J148</f>
        <v>259946170</v>
      </c>
      <c r="J164" s="23">
        <f>[1]Sheet1!K148</f>
        <v>-35030</v>
      </c>
      <c r="K164" s="23">
        <f>[1]Sheet1!L148</f>
        <v>-4456830</v>
      </c>
      <c r="L164" s="23">
        <f>[1]Sheet1!M148</f>
        <v>0</v>
      </c>
      <c r="M164" s="23">
        <f>[1]Sheet1!N148</f>
        <v>0</v>
      </c>
      <c r="N164" s="23">
        <f t="shared" si="60"/>
        <v>264403000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-1.7145203562722235</v>
      </c>
      <c r="S164" s="23">
        <f>[1]Sheet1!S148</f>
        <v>35030</v>
      </c>
      <c r="T164" s="23">
        <f>[1]Sheet1!T148</f>
        <v>4462280</v>
      </c>
    </row>
    <row r="165" spans="1:20" ht="19.5" customHeight="1">
      <c r="A165" s="72"/>
      <c r="B165" s="53"/>
      <c r="C165" s="55" t="s">
        <v>38</v>
      </c>
      <c r="D165" s="56"/>
      <c r="E165" s="23"/>
      <c r="F165" s="23"/>
      <c r="G165" s="23"/>
      <c r="H165" s="23">
        <f>[1]Sheet1!I147</f>
        <v>-96760</v>
      </c>
      <c r="I165" s="23">
        <f>[1]Sheet1!J147</f>
        <v>97516930</v>
      </c>
      <c r="J165" s="23">
        <f>[1]Sheet1!K147</f>
        <v>1930320</v>
      </c>
      <c r="K165" s="23">
        <f>[1]Sheet1!L147</f>
        <v>8438960</v>
      </c>
      <c r="L165" s="23">
        <f>[1]Sheet1!M147</f>
        <v>0</v>
      </c>
      <c r="M165" s="23">
        <f>[1]Sheet1!N147</f>
        <v>160680</v>
      </c>
      <c r="N165" s="23">
        <f t="shared" si="60"/>
        <v>88917290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8.6538409279291297</v>
      </c>
      <c r="S165" s="23">
        <f>[1]Sheet1!S147</f>
        <v>59680</v>
      </c>
      <c r="T165" s="23">
        <f>[1]Sheet1!T147</f>
        <v>1270480</v>
      </c>
    </row>
    <row r="166" spans="1:20" ht="19.5" customHeight="1">
      <c r="A166" s="72"/>
      <c r="B166" s="64"/>
      <c r="C166" s="55" t="s">
        <v>72</v>
      </c>
      <c r="D166" s="56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72"/>
      <c r="B167" s="52" t="s">
        <v>91</v>
      </c>
      <c r="C167" s="55" t="s">
        <v>23</v>
      </c>
      <c r="D167" s="56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-1022600</v>
      </c>
      <c r="I167" s="49">
        <f t="shared" si="67"/>
        <v>804882640</v>
      </c>
      <c r="J167" s="49">
        <f t="shared" si="67"/>
        <v>17941130</v>
      </c>
      <c r="K167" s="49">
        <f t="shared" si="67"/>
        <v>217424190</v>
      </c>
      <c r="L167" s="49">
        <f t="shared" si="67"/>
        <v>0</v>
      </c>
      <c r="M167" s="49">
        <f t="shared" si="67"/>
        <v>18850</v>
      </c>
      <c r="N167" s="49">
        <f>SUM(N168:N169)</f>
        <v>587439600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27.013154364964315</v>
      </c>
      <c r="S167" s="49">
        <f>SUM(S168:S169)</f>
        <v>3872460</v>
      </c>
      <c r="T167" s="50">
        <f>SUM(T168:T169)</f>
        <v>14473910</v>
      </c>
    </row>
    <row r="168" spans="1:20" ht="19.5" customHeight="1">
      <c r="A168" s="72"/>
      <c r="B168" s="53"/>
      <c r="C168" s="55" t="s">
        <v>92</v>
      </c>
      <c r="D168" s="56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73"/>
      <c r="B169" s="54"/>
      <c r="C169" s="57" t="s">
        <v>93</v>
      </c>
      <c r="D169" s="58"/>
      <c r="E169" s="33"/>
      <c r="F169" s="33"/>
      <c r="G169" s="33"/>
      <c r="H169" s="23">
        <f>[1]Sheet1!I141</f>
        <v>-1022600</v>
      </c>
      <c r="I169" s="23">
        <f>[1]Sheet1!J141</f>
        <v>804890360</v>
      </c>
      <c r="J169" s="23">
        <f>[1]Sheet1!K141</f>
        <v>17941130</v>
      </c>
      <c r="K169" s="23">
        <f>[1]Sheet1!L141</f>
        <v>217424190</v>
      </c>
      <c r="L169" s="23">
        <f>[1]Sheet1!M141</f>
        <v>0</v>
      </c>
      <c r="M169" s="23">
        <f>[1]Sheet1!N141</f>
        <v>18850</v>
      </c>
      <c r="N169" s="33">
        <f t="shared" si="60"/>
        <v>587447320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27.01289527184796</v>
      </c>
      <c r="S169" s="23">
        <f>[1]Sheet1!S141</f>
        <v>3872460</v>
      </c>
      <c r="T169" s="23">
        <f>[1]Sheet1!T141</f>
        <v>14473910</v>
      </c>
    </row>
  </sheetData>
  <mergeCells count="186">
    <mergeCell ref="C14:D14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B28:B32"/>
    <mergeCell ref="C28:D28"/>
    <mergeCell ref="C29:D29"/>
    <mergeCell ref="C30:D30"/>
    <mergeCell ref="C31:D31"/>
    <mergeCell ref="C32:D32"/>
    <mergeCell ref="B33:D33"/>
    <mergeCell ref="B34:D34"/>
    <mergeCell ref="B35:D35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2014-09-12T04:55:19Z</cp:lastPrinted>
  <dcterms:created xsi:type="dcterms:W3CDTF">2014-02-14T01:53:58Z</dcterms:created>
  <dcterms:modified xsi:type="dcterms:W3CDTF">2014-09-12T04:58:21Z</dcterms:modified>
</cp:coreProperties>
</file>