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5" yWindow="562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T30" i="1"/>
  <c r="T29"/>
  <c r="K38"/>
  <c r="J38"/>
  <c r="I38"/>
  <c r="H38"/>
  <c r="T169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E90"/>
  <c r="T88"/>
  <c r="S88"/>
  <c r="M88"/>
  <c r="L88"/>
  <c r="K88"/>
  <c r="J88"/>
  <c r="I88"/>
  <c r="H88"/>
  <c r="G88"/>
  <c r="E88"/>
  <c r="T87"/>
  <c r="S87"/>
  <c r="M87"/>
  <c r="L87"/>
  <c r="K87"/>
  <c r="J87"/>
  <c r="I87"/>
  <c r="H87"/>
  <c r="G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E59"/>
  <c r="T50"/>
  <c r="S50"/>
  <c r="M50"/>
  <c r="L50"/>
  <c r="K50"/>
  <c r="J50"/>
  <c r="I50"/>
  <c r="H50"/>
  <c r="G50"/>
  <c r="E50"/>
  <c r="T49"/>
  <c r="S49"/>
  <c r="M49"/>
  <c r="L49"/>
  <c r="K49"/>
  <c r="J49"/>
  <c r="I49"/>
  <c r="H49"/>
  <c r="G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E46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S30"/>
  <c r="M30"/>
  <c r="L30"/>
  <c r="K30"/>
  <c r="J30"/>
  <c r="I30"/>
  <c r="H30"/>
  <c r="S29"/>
  <c r="M29"/>
  <c r="L29"/>
  <c r="K29"/>
  <c r="J29"/>
  <c r="I29"/>
  <c r="H29"/>
  <c r="T26"/>
  <c r="S26"/>
  <c r="M26"/>
  <c r="L26"/>
  <c r="K26"/>
  <c r="J26"/>
  <c r="I26"/>
  <c r="H26"/>
  <c r="G26"/>
  <c r="E26"/>
  <c r="T25"/>
  <c r="S25"/>
  <c r="M25"/>
  <c r="L25"/>
  <c r="K25"/>
  <c r="J25"/>
  <c r="I25"/>
  <c r="H25"/>
  <c r="G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E15"/>
  <c r="J167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H57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P86" s="1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P79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/>
  <c r="N102"/>
  <c r="S65"/>
  <c r="R64"/>
  <c r="G96"/>
  <c r="R114"/>
  <c r="Q96"/>
  <c r="R111"/>
  <c r="I101"/>
  <c r="R107"/>
  <c r="R109"/>
  <c r="N116"/>
  <c r="R119"/>
  <c r="R146"/>
  <c r="N168"/>
  <c r="N162"/>
  <c r="I160"/>
  <c r="N134"/>
  <c r="N93"/>
  <c r="N92" s="1"/>
  <c r="K24"/>
  <c r="I19"/>
  <c r="R30"/>
  <c r="N164"/>
  <c r="G100"/>
  <c r="G95" s="1"/>
  <c r="R93"/>
  <c r="R67"/>
  <c r="R37"/>
  <c r="G89"/>
  <c r="N29"/>
  <c r="N28" s="1"/>
  <c r="Q25"/>
  <c r="N114"/>
  <c r="K136"/>
  <c r="O136"/>
  <c r="I154"/>
  <c r="K58"/>
  <c r="P14"/>
  <c r="F100"/>
  <c r="P24"/>
  <c r="P15"/>
  <c r="O46"/>
  <c r="F65"/>
  <c r="F13" s="1"/>
  <c r="F4" s="1"/>
  <c r="P4" s="1"/>
  <c r="R115"/>
  <c r="T163"/>
  <c r="R118"/>
  <c r="R14"/>
  <c r="O24"/>
  <c r="K57"/>
  <c r="P136"/>
  <c r="R154"/>
  <c r="I153"/>
  <c r="R153" s="1"/>
  <c r="P65"/>
  <c r="Q136"/>
  <c r="P100"/>
  <c r="T28" l="1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P13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H4" s="1"/>
  <c r="N19"/>
  <c r="K121"/>
  <c r="N136"/>
  <c r="L9"/>
  <c r="R101"/>
  <c r="R131"/>
  <c r="F89"/>
  <c r="P89" s="1"/>
  <c r="K86"/>
  <c r="Q86" s="1"/>
  <c r="N80"/>
  <c r="S13"/>
  <c r="S4" s="1"/>
  <c r="R122"/>
  <c r="K89"/>
  <c r="J9"/>
  <c r="N75"/>
  <c r="N63"/>
  <c r="R77"/>
  <c r="Q80"/>
  <c r="K79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T4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R161"/>
  <c r="O48"/>
  <c r="E45"/>
  <c r="Q100"/>
  <c r="I121"/>
  <c r="R121" s="1"/>
  <c r="E95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E9" s="1"/>
  <c r="O88"/>
  <c r="N79" l="1"/>
  <c r="N14"/>
  <c r="L4"/>
  <c r="R79"/>
  <c r="L8"/>
  <c r="H8"/>
  <c r="N100"/>
  <c r="P45"/>
  <c r="F44"/>
  <c r="P44" s="1"/>
  <c r="Q79"/>
  <c r="I44"/>
  <c r="R44" s="1"/>
  <c r="R45"/>
  <c r="Q45"/>
  <c r="G44"/>
  <c r="R89"/>
  <c r="O89"/>
  <c r="R86"/>
  <c r="K9"/>
  <c r="O9" s="1"/>
  <c r="O86"/>
  <c r="Q89"/>
  <c r="M4"/>
  <c r="M95"/>
  <c r="J95"/>
  <c r="J3"/>
  <c r="E3"/>
  <c r="E8"/>
  <c r="J4"/>
  <c r="J8"/>
  <c r="I13"/>
  <c r="R24"/>
  <c r="G8"/>
  <c r="G3"/>
  <c r="Q9"/>
  <c r="O45"/>
  <c r="E44"/>
  <c r="O44" s="1"/>
  <c r="M8"/>
  <c r="M7" s="1"/>
  <c r="M3"/>
  <c r="T95"/>
  <c r="T3"/>
  <c r="K3"/>
  <c r="I100"/>
  <c r="R100" s="1"/>
  <c r="N65"/>
  <c r="N154"/>
  <c r="N153" s="1"/>
  <c r="H3"/>
  <c r="K13"/>
  <c r="I96"/>
  <c r="R160"/>
  <c r="H7"/>
  <c r="L121"/>
  <c r="L96"/>
  <c r="E57"/>
  <c r="O57" s="1"/>
  <c r="O58"/>
  <c r="Q44"/>
  <c r="O100"/>
  <c r="K95"/>
  <c r="Q95" s="1"/>
  <c r="I57"/>
  <c r="R57" s="1"/>
  <c r="R58"/>
  <c r="F57"/>
  <c r="P57" s="1"/>
  <c r="P58"/>
  <c r="F9"/>
  <c r="F95"/>
  <c r="P95" s="1"/>
  <c r="P96"/>
  <c r="R51"/>
  <c r="I9"/>
  <c r="N142"/>
  <c r="O95"/>
  <c r="N72"/>
  <c r="N130"/>
  <c r="N121" s="1"/>
  <c r="N86"/>
  <c r="T8"/>
  <c r="S9"/>
  <c r="S96"/>
  <c r="S95" s="1"/>
  <c r="N9" l="1"/>
  <c r="N96"/>
  <c r="J7"/>
  <c r="N13"/>
  <c r="N4" s="1"/>
  <c r="N3"/>
  <c r="S3"/>
  <c r="S8"/>
  <c r="S7" s="1"/>
  <c r="I8"/>
  <c r="R9"/>
  <c r="I3"/>
  <c r="R3" s="1"/>
  <c r="F8"/>
  <c r="F3"/>
  <c r="P3" s="1"/>
  <c r="P9"/>
  <c r="R96"/>
  <c r="I95"/>
  <c r="L95"/>
  <c r="L7" s="1"/>
  <c r="L3"/>
  <c r="K4"/>
  <c r="O13"/>
  <c r="Q13"/>
  <c r="G7"/>
  <c r="I4"/>
  <c r="R4" s="1"/>
  <c r="R13"/>
  <c r="E7"/>
  <c r="Q3"/>
  <c r="O3"/>
  <c r="T7"/>
  <c r="K8"/>
  <c r="K7" s="1"/>
  <c r="O7" l="1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<sst xmlns="http://schemas.openxmlformats.org/spreadsheetml/2006/main" count="224" uniqueCount="110">
  <si>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</si>
  <si>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</si>
  <si>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</si>
  <si>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</si>
  <si>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</si>
  <si>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</si>
  <si>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</si>
  <si>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</si>
  <si>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</si>
  <si>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</si>
  <si>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</si>
  <si>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</si>
  <si>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</si>
  <si>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</si>
  <si>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</si>
  <si>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</si>
  <si>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</si>
  <si>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</si>
  <si>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</si>
  <si>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</si>
  <si>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</si>
  <si>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</si>
  <si>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</si>
  <si>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</si>
  <si>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</si>
  <si>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</si>
  <si>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</si>
  <si>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</si>
  <si>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</si>
  <si>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</si>
  <si>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</si>
  <si>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</si>
  <si>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</si>
  <si>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</si>
  <si>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</si>
  <si>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</si>
  <si>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</si>
  <si>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</si>
  <si>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</si>
  <si>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</si>
  <si>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</si>
  <si>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</si>
  <si>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</si>
  <si>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</si>
  <si>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</si>
  <si>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</si>
  <si>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</si>
  <si>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</si>
  <si>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</si>
  <si>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</si>
  <si>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</si>
  <si>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</si>
  <si>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</si>
  <si>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</si>
  <si>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</si>
  <si>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</si>
  <si>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</si>
  <si>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</si>
  <si>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</si>
  <si>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</si>
  <si>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</si>
  <si>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</si>
  <si>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</si>
  <si>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</si>
  <si>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</si>
  <si>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</si>
  <si>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</si>
  <si>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</si>
  <si>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</si>
  <si>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</si>
  <si>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</si>
  <si>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</si>
  <si>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</si>
  <si>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</si>
  <si>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</si>
  <si>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</si>
  <si>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</si>
  <si>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</si>
  <si>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</si>
  <si>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</si>
  <si>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</si>
  <si>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</si>
  <si>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</si>
  <si>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</si>
  <si>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</si>
  <si>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</si>
  <si>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</si>
  <si>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</si>
  <si>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</si>
  <si>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</si>
  <si>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</si>
  <si>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</si>
  <si>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</si>
  <si>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</si>
  <si>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</si>
  <si>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</si>
  <si>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</si>
  <si>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</si>
  <si>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</si>
  <si>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</si>
  <si>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</si>
  <si>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</si>
  <si>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</si>
  <si>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</si>
  <si>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</si>
  <si>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</si>
  <si>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</si>
  <si>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</si>
  <si>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</si>
  <si>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6월분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</si>
</sst>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22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96930000000</v>
          </cell>
          <cell r="I8">
            <v>13749933260</v>
          </cell>
          <cell r="J8">
            <v>61353975950</v>
          </cell>
          <cell r="K8">
            <v>13764119410</v>
          </cell>
          <cell r="L8">
            <v>61175481540</v>
          </cell>
          <cell r="M8">
            <v>0</v>
          </cell>
          <cell r="N8">
            <v>0</v>
          </cell>
          <cell r="S8">
            <v>65498090</v>
          </cell>
          <cell r="T8">
            <v>219006390</v>
          </cell>
        </row>
        <row r="9">
          <cell r="I9">
            <v>2411944190</v>
          </cell>
          <cell r="J9">
            <v>14904833840</v>
          </cell>
          <cell r="K9">
            <v>2407424540</v>
          </cell>
          <cell r="L9">
            <v>14888153220</v>
          </cell>
          <cell r="M9">
            <v>0</v>
          </cell>
          <cell r="N9">
            <v>0</v>
          </cell>
          <cell r="S9">
            <v>14006900</v>
          </cell>
          <cell r="T9">
            <v>28790270</v>
          </cell>
        </row>
        <row r="10">
          <cell r="I10">
            <v>12564540</v>
          </cell>
          <cell r="J10">
            <v>49898520</v>
          </cell>
          <cell r="K10">
            <v>12564540</v>
          </cell>
          <cell r="L10">
            <v>49898520</v>
          </cell>
          <cell r="M10">
            <v>0</v>
          </cell>
          <cell r="N10">
            <v>0</v>
          </cell>
          <cell r="S10">
            <v>0</v>
          </cell>
          <cell r="T10">
            <v>0</v>
          </cell>
        </row>
        <row r="11">
          <cell r="I11">
            <v>61074820</v>
          </cell>
          <cell r="J11">
            <v>402604430</v>
          </cell>
          <cell r="K11">
            <v>61074820</v>
          </cell>
          <cell r="L11">
            <v>402604430</v>
          </cell>
          <cell r="M11">
            <v>0</v>
          </cell>
          <cell r="N11">
            <v>0</v>
          </cell>
          <cell r="S11">
            <v>0</v>
          </cell>
          <cell r="T11">
            <v>690640</v>
          </cell>
        </row>
        <row r="12">
          <cell r="I12">
            <v>0</v>
          </cell>
          <cell r="J12">
            <v>2880490</v>
          </cell>
          <cell r="K12">
            <v>0</v>
          </cell>
          <cell r="L12">
            <v>2880490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18897930</v>
          </cell>
          <cell r="J14">
            <v>392313280</v>
          </cell>
          <cell r="K14">
            <v>18173840</v>
          </cell>
          <cell r="L14">
            <v>390890900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35000000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51500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1774000</v>
          </cell>
          <cell r="K22">
            <v>0</v>
          </cell>
          <cell r="L22">
            <v>1465000</v>
          </cell>
          <cell r="M22">
            <v>0</v>
          </cell>
          <cell r="N22">
            <v>0</v>
          </cell>
          <cell r="S22">
            <v>0</v>
          </cell>
          <cell r="T22">
            <v>0</v>
          </cell>
        </row>
        <row r="25">
          <cell r="F25">
            <v>54889000000</v>
          </cell>
          <cell r="G25">
            <v>38063000000</v>
          </cell>
          <cell r="I25">
            <v>3695860010</v>
          </cell>
          <cell r="J25">
            <v>7371552830</v>
          </cell>
          <cell r="K25">
            <v>3614529920</v>
          </cell>
          <cell r="L25">
            <v>5831871650</v>
          </cell>
          <cell r="M25">
            <v>0</v>
          </cell>
          <cell r="N25">
            <v>0</v>
          </cell>
          <cell r="S25">
            <v>5555320</v>
          </cell>
          <cell r="T25">
            <v>7693010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465994470</v>
          </cell>
          <cell r="J26">
            <v>2201996690</v>
          </cell>
          <cell r="K26">
            <v>399204530</v>
          </cell>
          <cell r="L26">
            <v>1746680900</v>
          </cell>
          <cell r="M26">
            <v>0</v>
          </cell>
          <cell r="N26">
            <v>0</v>
          </cell>
          <cell r="S26">
            <v>13846030</v>
          </cell>
          <cell r="T26">
            <v>14699040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854815520</v>
          </cell>
          <cell r="J27">
            <v>23160300040</v>
          </cell>
          <cell r="K27">
            <v>612506920</v>
          </cell>
          <cell r="L27">
            <v>22686006490</v>
          </cell>
          <cell r="M27">
            <v>0</v>
          </cell>
          <cell r="N27">
            <v>0</v>
          </cell>
          <cell r="S27">
            <v>17560650</v>
          </cell>
          <cell r="T27">
            <v>31973510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1557283550</v>
          </cell>
          <cell r="J28">
            <v>10003438250</v>
          </cell>
          <cell r="K28">
            <v>1537083090</v>
          </cell>
          <cell r="L28">
            <v>9817020570</v>
          </cell>
          <cell r="M28">
            <v>0</v>
          </cell>
          <cell r="N28">
            <v>0</v>
          </cell>
          <cell r="S28">
            <v>4995240</v>
          </cell>
          <cell r="T28">
            <v>70266330</v>
          </cell>
        </row>
        <row r="30">
          <cell r="T30">
            <v>0</v>
          </cell>
        </row>
        <row r="31">
          <cell r="F31">
            <v>27153000000</v>
          </cell>
          <cell r="G31">
            <v>14241000000</v>
          </cell>
          <cell r="I31">
            <v>13244960790</v>
          </cell>
          <cell r="J31">
            <v>22430722770</v>
          </cell>
          <cell r="K31">
            <v>7593420080</v>
          </cell>
          <cell r="L31">
            <v>16632946750</v>
          </cell>
          <cell r="M31">
            <v>0</v>
          </cell>
          <cell r="N31">
            <v>0</v>
          </cell>
          <cell r="S31">
            <v>50762430</v>
          </cell>
          <cell r="T31">
            <v>229781210</v>
          </cell>
        </row>
        <row r="32">
          <cell r="I32">
            <v>6440280</v>
          </cell>
          <cell r="J32">
            <v>9089170</v>
          </cell>
          <cell r="K32">
            <v>3446030</v>
          </cell>
          <cell r="L32">
            <v>6094920</v>
          </cell>
          <cell r="M32">
            <v>0</v>
          </cell>
          <cell r="N32">
            <v>0</v>
          </cell>
          <cell r="S32">
            <v>30470</v>
          </cell>
          <cell r="T32">
            <v>43220</v>
          </cell>
        </row>
        <row r="33">
          <cell r="I33">
            <v>38591660</v>
          </cell>
          <cell r="J33">
            <v>51660810</v>
          </cell>
          <cell r="K33">
            <v>22477090</v>
          </cell>
          <cell r="L33">
            <v>35577840</v>
          </cell>
          <cell r="M33">
            <v>0</v>
          </cell>
          <cell r="N33">
            <v>0</v>
          </cell>
          <cell r="S33">
            <v>140720</v>
          </cell>
          <cell r="T33">
            <v>140720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  <cell r="T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S35">
            <v>0</v>
          </cell>
        </row>
        <row r="38">
          <cell r="F38">
            <v>6978000000</v>
          </cell>
          <cell r="G38">
            <v>3486000000</v>
          </cell>
          <cell r="I38">
            <v>403870430</v>
          </cell>
          <cell r="J38">
            <v>2732545230</v>
          </cell>
          <cell r="K38">
            <v>403637860</v>
          </cell>
          <cell r="L38">
            <v>2731086070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27000000</v>
          </cell>
          <cell r="I39">
            <v>6472490</v>
          </cell>
          <cell r="J39">
            <v>33173710</v>
          </cell>
          <cell r="K39">
            <v>399550</v>
          </cell>
          <cell r="L39">
            <v>26315110</v>
          </cell>
          <cell r="M39">
            <v>0</v>
          </cell>
          <cell r="N39">
            <v>0</v>
          </cell>
          <cell r="S39">
            <v>0</v>
          </cell>
          <cell r="T39">
            <v>0</v>
          </cell>
        </row>
        <row r="41">
          <cell r="F41">
            <v>39375000000</v>
          </cell>
          <cell r="G41">
            <v>15207000000</v>
          </cell>
          <cell r="I41">
            <v>5200530790</v>
          </cell>
          <cell r="J41">
            <v>13771997600</v>
          </cell>
          <cell r="K41">
            <v>3614109100</v>
          </cell>
          <cell r="L41">
            <v>12118431580</v>
          </cell>
          <cell r="M41">
            <v>0</v>
          </cell>
          <cell r="N41">
            <v>0</v>
          </cell>
          <cell r="S41">
            <v>22266110</v>
          </cell>
          <cell r="T41">
            <v>96588770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S42">
            <v>0</v>
          </cell>
          <cell r="T42">
            <v>0</v>
          </cell>
        </row>
        <row r="45">
          <cell r="F45">
            <v>1439000000</v>
          </cell>
          <cell r="G45">
            <v>1439000000</v>
          </cell>
          <cell r="I45">
            <v>37159430</v>
          </cell>
          <cell r="J45">
            <v>1204990090</v>
          </cell>
          <cell r="K45">
            <v>47631130</v>
          </cell>
          <cell r="L45">
            <v>1064822920</v>
          </cell>
          <cell r="M45">
            <v>0</v>
          </cell>
          <cell r="N45">
            <v>0</v>
          </cell>
          <cell r="S45">
            <v>72970</v>
          </cell>
          <cell r="T45">
            <v>141244830</v>
          </cell>
        </row>
        <row r="46">
          <cell r="F46">
            <v>11876000000</v>
          </cell>
          <cell r="G46">
            <v>5818502000</v>
          </cell>
          <cell r="I46">
            <v>1525402860</v>
          </cell>
          <cell r="J46">
            <v>8697372820</v>
          </cell>
          <cell r="K46">
            <v>1528988300</v>
          </cell>
          <cell r="L46">
            <v>8701558460</v>
          </cell>
          <cell r="M46">
            <v>0</v>
          </cell>
          <cell r="N46">
            <v>0</v>
          </cell>
          <cell r="S46">
            <v>10265570</v>
          </cell>
          <cell r="T46">
            <v>25253730</v>
          </cell>
        </row>
        <row r="48">
          <cell r="F48">
            <v>1477000000</v>
          </cell>
          <cell r="G48">
            <v>0</v>
          </cell>
          <cell r="I48">
            <v>6326920</v>
          </cell>
          <cell r="J48">
            <v>56075370</v>
          </cell>
          <cell r="K48">
            <v>13390670</v>
          </cell>
          <cell r="L48">
            <v>40629510</v>
          </cell>
          <cell r="M48">
            <v>0</v>
          </cell>
          <cell r="N48">
            <v>0</v>
          </cell>
          <cell r="S48">
            <v>0</v>
          </cell>
          <cell r="T48">
            <v>0</v>
          </cell>
        </row>
        <row r="49">
          <cell r="F49">
            <v>5840000000</v>
          </cell>
          <cell r="G49">
            <v>2920004000</v>
          </cell>
          <cell r="I49">
            <v>598156670</v>
          </cell>
          <cell r="J49">
            <v>3100141890</v>
          </cell>
          <cell r="K49">
            <v>599265080</v>
          </cell>
          <cell r="L49">
            <v>3100141890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0</v>
          </cell>
          <cell r="I51">
            <v>10310840</v>
          </cell>
          <cell r="J51">
            <v>79393150</v>
          </cell>
          <cell r="K51">
            <v>28890740</v>
          </cell>
          <cell r="L51">
            <v>71343730</v>
          </cell>
          <cell r="M51">
            <v>0</v>
          </cell>
          <cell r="N51">
            <v>0</v>
          </cell>
          <cell r="S51">
            <v>0</v>
          </cell>
          <cell r="T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162510160</v>
          </cell>
          <cell r="J54">
            <v>378771340</v>
          </cell>
          <cell r="K54">
            <v>130665980</v>
          </cell>
          <cell r="L54">
            <v>317567460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25018690</v>
          </cell>
          <cell r="J55">
            <v>28574790</v>
          </cell>
          <cell r="K55">
            <v>2494620</v>
          </cell>
          <cell r="L55">
            <v>5429010</v>
          </cell>
          <cell r="M55">
            <v>0</v>
          </cell>
          <cell r="N55">
            <v>0</v>
          </cell>
          <cell r="S55">
            <v>0</v>
          </cell>
          <cell r="T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58571700</v>
          </cell>
          <cell r="J60">
            <v>345412530</v>
          </cell>
          <cell r="K60">
            <v>63277950</v>
          </cell>
          <cell r="L60">
            <v>323964930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12660</v>
          </cell>
          <cell r="J61">
            <v>4700970</v>
          </cell>
          <cell r="K61">
            <v>0</v>
          </cell>
          <cell r="L61">
            <v>3494070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50377420</v>
          </cell>
          <cell r="J69">
            <v>1139575040</v>
          </cell>
          <cell r="K69">
            <v>48267900</v>
          </cell>
          <cell r="L69">
            <v>1136605100</v>
          </cell>
          <cell r="M69">
            <v>0</v>
          </cell>
          <cell r="N69">
            <v>0</v>
          </cell>
          <cell r="S69">
            <v>0</v>
          </cell>
          <cell r="T69">
            <v>41895110</v>
          </cell>
        </row>
        <row r="70">
          <cell r="I70">
            <v>493860</v>
          </cell>
          <cell r="J70">
            <v>5601240</v>
          </cell>
          <cell r="K70">
            <v>462510</v>
          </cell>
          <cell r="L70">
            <v>2613700</v>
          </cell>
          <cell r="M70">
            <v>0</v>
          </cell>
          <cell r="N70">
            <v>0</v>
          </cell>
          <cell r="S70">
            <v>110020</v>
          </cell>
          <cell r="T70">
            <v>110020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164520</v>
          </cell>
          <cell r="J85">
            <v>17689350</v>
          </cell>
          <cell r="K85">
            <v>210510</v>
          </cell>
          <cell r="L85">
            <v>17313640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37270</v>
          </cell>
          <cell r="J86">
            <v>14802920</v>
          </cell>
          <cell r="K86">
            <v>37270</v>
          </cell>
          <cell r="L86">
            <v>14802920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540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130440</v>
          </cell>
          <cell r="J96">
            <v>14804610</v>
          </cell>
          <cell r="K96">
            <v>212560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2203120</v>
          </cell>
          <cell r="J99">
            <v>23619280</v>
          </cell>
          <cell r="K99">
            <v>2115030</v>
          </cell>
          <cell r="L99">
            <v>19581710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-71412970</v>
          </cell>
          <cell r="J110">
            <v>-437312190</v>
          </cell>
          <cell r="K110">
            <v>-71412970</v>
          </cell>
          <cell r="L110">
            <v>-488949290</v>
          </cell>
          <cell r="M110">
            <v>0</v>
          </cell>
          <cell r="N110">
            <v>0</v>
          </cell>
          <cell r="S110">
            <v>71412970</v>
          </cell>
          <cell r="T110">
            <v>626590910</v>
          </cell>
        </row>
        <row r="111">
          <cell r="I111">
            <v>-621780</v>
          </cell>
          <cell r="J111">
            <v>-1467640</v>
          </cell>
          <cell r="K111">
            <v>-629110</v>
          </cell>
          <cell r="L111">
            <v>-2141070</v>
          </cell>
          <cell r="M111">
            <v>0</v>
          </cell>
          <cell r="N111">
            <v>0</v>
          </cell>
          <cell r="S111">
            <v>629110</v>
          </cell>
          <cell r="T111">
            <v>3914030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18790</v>
          </cell>
          <cell r="J122">
            <v>5894980</v>
          </cell>
          <cell r="K122">
            <v>23910</v>
          </cell>
          <cell r="L122">
            <v>5858950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0</v>
          </cell>
          <cell r="J124">
            <v>395320</v>
          </cell>
          <cell r="K124">
            <v>0</v>
          </cell>
          <cell r="L124">
            <v>395320</v>
          </cell>
          <cell r="M124">
            <v>0</v>
          </cell>
          <cell r="N124">
            <v>0</v>
          </cell>
          <cell r="S124">
            <v>0</v>
          </cell>
          <cell r="T124">
            <v>2050000</v>
          </cell>
        </row>
        <row r="127">
          <cell r="I127">
            <v>0</v>
          </cell>
          <cell r="J127">
            <v>118394140</v>
          </cell>
          <cell r="K127">
            <v>0</v>
          </cell>
          <cell r="L127">
            <v>26700780</v>
          </cell>
          <cell r="M127">
            <v>0</v>
          </cell>
          <cell r="N127">
            <v>0</v>
          </cell>
          <cell r="S127">
            <v>0</v>
          </cell>
          <cell r="T127">
            <v>5935720</v>
          </cell>
        </row>
        <row r="128">
          <cell r="I128">
            <v>-1633440</v>
          </cell>
          <cell r="J128">
            <v>53643230</v>
          </cell>
          <cell r="K128">
            <v>-1633440</v>
          </cell>
          <cell r="L128">
            <v>-38932330</v>
          </cell>
          <cell r="M128">
            <v>0</v>
          </cell>
          <cell r="N128">
            <v>0</v>
          </cell>
          <cell r="S128">
            <v>1633440</v>
          </cell>
          <cell r="T128">
            <v>53192460</v>
          </cell>
        </row>
        <row r="129">
          <cell r="I129">
            <v>-19497270</v>
          </cell>
          <cell r="J129">
            <v>-430670540</v>
          </cell>
          <cell r="K129">
            <v>-19833720</v>
          </cell>
          <cell r="L129">
            <v>-481066250</v>
          </cell>
          <cell r="M129">
            <v>0</v>
          </cell>
          <cell r="N129">
            <v>0</v>
          </cell>
          <cell r="S129">
            <v>19833720</v>
          </cell>
          <cell r="T129">
            <v>488304920</v>
          </cell>
        </row>
        <row r="130">
          <cell r="I130">
            <v>-5082410</v>
          </cell>
          <cell r="J130">
            <v>-189231440</v>
          </cell>
          <cell r="K130">
            <v>-5599160</v>
          </cell>
          <cell r="L130">
            <v>-189050840</v>
          </cell>
          <cell r="M130">
            <v>0</v>
          </cell>
          <cell r="N130">
            <v>0</v>
          </cell>
          <cell r="S130">
            <v>5599160</v>
          </cell>
          <cell r="T130">
            <v>193000970</v>
          </cell>
        </row>
        <row r="133">
          <cell r="I133">
            <v>681820</v>
          </cell>
          <cell r="J133">
            <v>523205980</v>
          </cell>
          <cell r="K133">
            <v>1489840</v>
          </cell>
          <cell r="L133">
            <v>514166770</v>
          </cell>
          <cell r="M133">
            <v>0</v>
          </cell>
          <cell r="N133">
            <v>0</v>
          </cell>
          <cell r="S133">
            <v>896350</v>
          </cell>
          <cell r="T133">
            <v>1444540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-154050</v>
          </cell>
          <cell r="J137">
            <v>-4774580</v>
          </cell>
          <cell r="K137">
            <v>-154050</v>
          </cell>
          <cell r="L137">
            <v>-4774580</v>
          </cell>
          <cell r="M137">
            <v>0</v>
          </cell>
          <cell r="N137">
            <v>0</v>
          </cell>
          <cell r="S137">
            <v>154050</v>
          </cell>
          <cell r="T137">
            <v>4774580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293920</v>
          </cell>
          <cell r="J141">
            <v>811999970</v>
          </cell>
          <cell r="K141">
            <v>40851070</v>
          </cell>
          <cell r="L141">
            <v>127314290</v>
          </cell>
          <cell r="M141">
            <v>0</v>
          </cell>
          <cell r="N141">
            <v>18850</v>
          </cell>
          <cell r="S141">
            <v>320</v>
          </cell>
          <cell r="T141">
            <v>792710</v>
          </cell>
        </row>
        <row r="143">
          <cell r="I143">
            <v>-5036730</v>
          </cell>
          <cell r="J143">
            <v>1153528870</v>
          </cell>
          <cell r="K143">
            <v>35500400</v>
          </cell>
          <cell r="L143">
            <v>211975980</v>
          </cell>
          <cell r="M143">
            <v>82120</v>
          </cell>
          <cell r="N143">
            <v>102450</v>
          </cell>
          <cell r="S143">
            <v>8282430</v>
          </cell>
          <cell r="T143">
            <v>89571070</v>
          </cell>
        </row>
        <row r="144">
          <cell r="I144">
            <v>-46190</v>
          </cell>
          <cell r="J144">
            <v>-1434420</v>
          </cell>
          <cell r="K144">
            <v>-46190</v>
          </cell>
          <cell r="L144">
            <v>-1434420</v>
          </cell>
          <cell r="M144">
            <v>0</v>
          </cell>
          <cell r="N144">
            <v>0</v>
          </cell>
          <cell r="S144">
            <v>46190</v>
          </cell>
          <cell r="T144">
            <v>1434420</v>
          </cell>
        </row>
        <row r="147">
          <cell r="I147">
            <v>0</v>
          </cell>
          <cell r="J147">
            <v>97784500</v>
          </cell>
          <cell r="K147">
            <v>1652090</v>
          </cell>
          <cell r="L147">
            <v>5071210</v>
          </cell>
          <cell r="M147">
            <v>0</v>
          </cell>
          <cell r="N147">
            <v>160680</v>
          </cell>
          <cell r="S147">
            <v>0</v>
          </cell>
          <cell r="T147">
            <v>1151230</v>
          </cell>
        </row>
        <row r="148">
          <cell r="I148">
            <v>1540720</v>
          </cell>
          <cell r="J148">
            <v>257107170</v>
          </cell>
          <cell r="K148">
            <v>-957220</v>
          </cell>
          <cell r="L148">
            <v>-2293770</v>
          </cell>
          <cell r="M148">
            <v>0</v>
          </cell>
          <cell r="N148">
            <v>0</v>
          </cell>
          <cell r="S148">
            <v>960310</v>
          </cell>
          <cell r="T148">
            <v>2299220</v>
          </cell>
        </row>
        <row r="150">
          <cell r="I150">
            <v>428060</v>
          </cell>
          <cell r="J150">
            <v>93151040</v>
          </cell>
          <cell r="K150">
            <v>2432750</v>
          </cell>
          <cell r="L150">
            <v>22105670</v>
          </cell>
          <cell r="M150">
            <v>0</v>
          </cell>
          <cell r="N150">
            <v>0</v>
          </cell>
          <cell r="S150">
            <v>0</v>
          </cell>
          <cell r="T150">
            <v>0</v>
          </cell>
        </row>
        <row r="153">
          <cell r="F153">
            <v>1530000000</v>
          </cell>
          <cell r="G153">
            <v>765000000</v>
          </cell>
          <cell r="I153">
            <v>2822190</v>
          </cell>
          <cell r="J153">
            <v>1193721780</v>
          </cell>
          <cell r="K153">
            <v>56321540</v>
          </cell>
          <cell r="L153">
            <v>172888530</v>
          </cell>
          <cell r="M153">
            <v>0</v>
          </cell>
          <cell r="N153">
            <v>0</v>
          </cell>
          <cell r="S153">
            <v>0</v>
          </cell>
          <cell r="T153">
            <v>1445100</v>
          </cell>
        </row>
        <row r="154">
          <cell r="I154">
            <v>0</v>
          </cell>
          <cell r="J154">
            <v>55600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S154">
            <v>0</v>
          </cell>
          <cell r="T154">
            <v>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16818520</v>
          </cell>
          <cell r="J156">
            <v>3543218930</v>
          </cell>
          <cell r="K156">
            <v>164580360</v>
          </cell>
          <cell r="L156">
            <v>441011490</v>
          </cell>
          <cell r="M156">
            <v>0</v>
          </cell>
          <cell r="N156">
            <v>0</v>
          </cell>
          <cell r="S156">
            <v>3671140</v>
          </cell>
          <cell r="T156">
            <v>64821110</v>
          </cell>
        </row>
        <row r="157">
          <cell r="I157">
            <v>238630</v>
          </cell>
          <cell r="J157">
            <v>2424072710</v>
          </cell>
          <cell r="K157">
            <v>94809030</v>
          </cell>
          <cell r="L157">
            <v>419526450</v>
          </cell>
          <cell r="M157">
            <v>0</v>
          </cell>
          <cell r="N157">
            <v>135120</v>
          </cell>
          <cell r="S157">
            <v>779080</v>
          </cell>
          <cell r="T157">
            <v>1102280</v>
          </cell>
        </row>
        <row r="163">
          <cell r="I163">
            <v>0</v>
          </cell>
          <cell r="J163">
            <v>-28162490</v>
          </cell>
          <cell r="K163">
            <v>0</v>
          </cell>
          <cell r="L163">
            <v>-219494560</v>
          </cell>
          <cell r="M163">
            <v>0</v>
          </cell>
          <cell r="N163">
            <v>0</v>
          </cell>
          <cell r="S163">
            <v>0</v>
          </cell>
          <cell r="T163">
            <v>221446600</v>
          </cell>
        </row>
        <row r="164">
          <cell r="I164">
            <v>0</v>
          </cell>
          <cell r="J164">
            <v>1084200</v>
          </cell>
          <cell r="K164">
            <v>0</v>
          </cell>
          <cell r="L164">
            <v>422250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-6193430</v>
          </cell>
          <cell r="K172">
            <v>0</v>
          </cell>
          <cell r="L172">
            <v>-7501300</v>
          </cell>
          <cell r="M172">
            <v>0</v>
          </cell>
          <cell r="N172">
            <v>0</v>
          </cell>
          <cell r="S172">
            <v>0</v>
          </cell>
          <cell r="T172">
            <v>7501300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325930</v>
          </cell>
          <cell r="K181">
            <v>0</v>
          </cell>
          <cell r="L181">
            <v>570120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0</v>
          </cell>
          <cell r="J182">
            <v>-2020310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S182">
            <v>0</v>
          </cell>
          <cell r="T182">
            <v>0</v>
          </cell>
        </row>
        <row r="183">
          <cell r="I183">
            <v>-19048370</v>
          </cell>
          <cell r="J183">
            <v>-78346600</v>
          </cell>
          <cell r="K183">
            <v>-19048370</v>
          </cell>
          <cell r="L183">
            <v>-78346600</v>
          </cell>
          <cell r="M183">
            <v>0</v>
          </cell>
          <cell r="N183">
            <v>0</v>
          </cell>
          <cell r="S183">
            <v>19048370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1151580</v>
          </cell>
          <cell r="J188">
            <v>408695930</v>
          </cell>
          <cell r="K188">
            <v>3941860</v>
          </cell>
          <cell r="L188">
            <v>6763330</v>
          </cell>
          <cell r="M188">
            <v>307280</v>
          </cell>
          <cell r="N188">
            <v>341330</v>
          </cell>
          <cell r="S188">
            <v>135620</v>
          </cell>
          <cell r="T188">
            <v>14418570</v>
          </cell>
        </row>
        <row r="189">
          <cell r="I189">
            <v>678820</v>
          </cell>
          <cell r="J189">
            <v>204148076</v>
          </cell>
          <cell r="K189">
            <v>456410</v>
          </cell>
          <cell r="L189">
            <v>3336710</v>
          </cell>
          <cell r="M189">
            <v>81990</v>
          </cell>
          <cell r="N189">
            <v>83800</v>
          </cell>
          <cell r="S189">
            <v>0</v>
          </cell>
          <cell r="T189">
            <v>486210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18540</v>
          </cell>
          <cell r="J194">
            <v>35373960</v>
          </cell>
          <cell r="K194">
            <v>182310</v>
          </cell>
          <cell r="L194">
            <v>1019970</v>
          </cell>
          <cell r="M194">
            <v>6116880</v>
          </cell>
          <cell r="N194">
            <v>6246660</v>
          </cell>
          <cell r="S194">
            <v>0</v>
          </cell>
          <cell r="T194">
            <v>121970</v>
          </cell>
        </row>
        <row r="195">
          <cell r="I195">
            <v>0</v>
          </cell>
          <cell r="J195">
            <v>10414910</v>
          </cell>
          <cell r="K195">
            <v>18900</v>
          </cell>
          <cell r="L195">
            <v>729660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1030130</v>
          </cell>
          <cell r="J199">
            <v>228189270</v>
          </cell>
          <cell r="K199">
            <v>272170</v>
          </cell>
          <cell r="L199">
            <v>-18222140</v>
          </cell>
          <cell r="M199">
            <v>94670</v>
          </cell>
          <cell r="N199">
            <v>94670</v>
          </cell>
          <cell r="S199">
            <v>0</v>
          </cell>
          <cell r="T199">
            <v>22422380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2108700</v>
          </cell>
          <cell r="J202">
            <v>534188650</v>
          </cell>
          <cell r="K202">
            <v>14627950</v>
          </cell>
          <cell r="L202">
            <v>27449030</v>
          </cell>
          <cell r="M202">
            <v>19900</v>
          </cell>
          <cell r="N202">
            <v>19900</v>
          </cell>
          <cell r="S202">
            <v>0</v>
          </cell>
          <cell r="T202">
            <v>15147920</v>
          </cell>
        </row>
        <row r="203">
          <cell r="I203">
            <v>-63590</v>
          </cell>
          <cell r="J203">
            <v>116331630</v>
          </cell>
          <cell r="K203">
            <v>2425030</v>
          </cell>
          <cell r="L203">
            <v>8501110</v>
          </cell>
          <cell r="M203">
            <v>294810</v>
          </cell>
          <cell r="N203">
            <v>328100</v>
          </cell>
          <cell r="S203">
            <v>111740</v>
          </cell>
          <cell r="T203">
            <v>111740</v>
          </cell>
        </row>
        <row r="206">
          <cell r="I206">
            <v>147500</v>
          </cell>
          <cell r="J206">
            <v>13948450</v>
          </cell>
          <cell r="K206">
            <v>115720</v>
          </cell>
          <cell r="L206">
            <v>505960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47590</v>
          </cell>
          <cell r="J208">
            <v>7036700</v>
          </cell>
          <cell r="K208">
            <v>47590</v>
          </cell>
          <cell r="L208">
            <v>378140</v>
          </cell>
          <cell r="M208">
            <v>20240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H18" sqref="H18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52" t="s">
        <v>109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0</v>
      </c>
      <c r="G3" s="3">
        <f t="shared" si="0"/>
        <v>167989000000</v>
      </c>
      <c r="H3" s="3">
        <f t="shared" si="0"/>
        <v>41719183880</v>
      </c>
      <c r="I3" s="3">
        <f t="shared" si="0"/>
        <v>162519514516</v>
      </c>
      <c r="J3" s="3">
        <f t="shared" si="0"/>
        <v>34140333940</v>
      </c>
      <c r="K3" s="3">
        <f t="shared" si="0"/>
        <v>149442237150</v>
      </c>
      <c r="L3" s="3">
        <f t="shared" si="0"/>
        <v>471390</v>
      </c>
      <c r="M3" s="3">
        <f t="shared" si="0"/>
        <v>546430</v>
      </c>
      <c r="N3" s="3">
        <f t="shared" si="0"/>
        <v>13076730936</v>
      </c>
      <c r="O3" s="4">
        <f>IF(E3=0,0,+K3/E3)*100</f>
        <v>42.818284930447113</v>
      </c>
      <c r="P3" s="4">
        <f>IF(F3=0,0,+K3/F3)*100</f>
        <v>0</v>
      </c>
      <c r="Q3" s="4">
        <f>IF(G3=0,0,+K3/G3)*100</f>
        <v>88.959537320896004</v>
      </c>
      <c r="R3" s="4">
        <f>IF(I3=0,0,+K3/I3)*100</f>
        <v>91.953411007320881</v>
      </c>
      <c r="S3" s="3">
        <f>SUM(S9,S96)</f>
        <v>322443710</v>
      </c>
      <c r="T3" s="3">
        <f>SUM(T9,T96)</f>
        <v>2633624420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0</v>
      </c>
      <c r="G4" s="6">
        <f t="shared" si="1"/>
        <v>10942506000</v>
      </c>
      <c r="H4" s="6">
        <f t="shared" si="1"/>
        <v>2392356660</v>
      </c>
      <c r="I4" s="6">
        <f t="shared" si="1"/>
        <v>22809224630</v>
      </c>
      <c r="J4" s="6">
        <f t="shared" si="1"/>
        <v>2690182330</v>
      </c>
      <c r="K4" s="6">
        <f t="shared" si="1"/>
        <v>15085385480</v>
      </c>
      <c r="L4" s="6">
        <f t="shared" si="1"/>
        <v>6546500</v>
      </c>
      <c r="M4" s="6">
        <f t="shared" si="1"/>
        <v>7005370</v>
      </c>
      <c r="N4" s="6">
        <f t="shared" si="1"/>
        <v>7716833780</v>
      </c>
      <c r="O4" s="7">
        <f>IF(E4=0,0,+K4/E4)*100</f>
        <v>11.602714650504552</v>
      </c>
      <c r="P4" s="7">
        <f>IF(F4=0,0,+K4/F4)*100</f>
        <v>0</v>
      </c>
      <c r="Q4" s="7">
        <f>IF(G4=0,0,+K4/G4)*100</f>
        <v>137.86042685286168</v>
      </c>
      <c r="R4" s="7">
        <f>IF(I4=0,0,+K4/I4)*100</f>
        <v>66.137213012312728</v>
      </c>
      <c r="S4" s="6">
        <f>SUM(S12:S13,S99:S100)</f>
        <v>15860810</v>
      </c>
      <c r="T4" s="6">
        <f>SUM(T12:T13,T99:T100)</f>
        <v>276547750</v>
      </c>
    </row>
    <row r="5" spans="1:20" ht="17.25" customHeight="1">
      <c r="A5" s="53" t="s">
        <v>4</v>
      </c>
      <c r="B5" s="54"/>
      <c r="C5" s="54"/>
      <c r="D5" s="55"/>
      <c r="E5" s="59" t="s">
        <v>5</v>
      </c>
      <c r="F5" s="60"/>
      <c r="G5" s="61"/>
      <c r="H5" s="59" t="s">
        <v>6</v>
      </c>
      <c r="I5" s="61"/>
      <c r="J5" s="59" t="s">
        <v>7</v>
      </c>
      <c r="K5" s="61"/>
      <c r="L5" s="59" t="s">
        <v>8</v>
      </c>
      <c r="M5" s="61"/>
      <c r="N5" s="8" t="s">
        <v>9</v>
      </c>
      <c r="O5" s="59" t="s">
        <v>10</v>
      </c>
      <c r="P5" s="60"/>
      <c r="Q5" s="60"/>
      <c r="R5" s="61"/>
      <c r="S5" s="59" t="s">
        <v>11</v>
      </c>
      <c r="T5" s="62"/>
    </row>
    <row r="6" spans="1:20" ht="18.75" customHeight="1" thickBot="1">
      <c r="A6" s="56"/>
      <c r="B6" s="57"/>
      <c r="C6" s="57"/>
      <c r="D6" s="58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68" t="s">
        <v>21</v>
      </c>
      <c r="B7" s="69"/>
      <c r="C7" s="70"/>
      <c r="D7" s="71"/>
      <c r="E7" s="12">
        <f t="shared" ref="E7:M7" si="2">SUM(E8,E95)</f>
        <v>479031000000</v>
      </c>
      <c r="F7" s="12">
        <f t="shared" si="2"/>
        <v>0</v>
      </c>
      <c r="G7" s="12">
        <f t="shared" si="2"/>
        <v>178931506000</v>
      </c>
      <c r="H7" s="12">
        <f t="shared" si="2"/>
        <v>44111540540</v>
      </c>
      <c r="I7" s="12">
        <f t="shared" si="2"/>
        <v>185328739146</v>
      </c>
      <c r="J7" s="12">
        <f t="shared" si="2"/>
        <v>36830516270</v>
      </c>
      <c r="K7" s="12">
        <f t="shared" si="2"/>
        <v>164527622630</v>
      </c>
      <c r="L7" s="12">
        <f t="shared" si="2"/>
        <v>7017890</v>
      </c>
      <c r="M7" s="12">
        <f t="shared" si="2"/>
        <v>7551800</v>
      </c>
      <c r="N7" s="13">
        <f>I7-K7-M7</f>
        <v>20793564716</v>
      </c>
      <c r="O7" s="14">
        <f t="shared" ref="O7:O50" si="3">IF(E7=0,0,+K7/E7)*100</f>
        <v>34.345923881752952</v>
      </c>
      <c r="P7" s="14">
        <f t="shared" ref="P7:P50" si="4">IF(F7=0,0,+K7/F7)*100</f>
        <v>0</v>
      </c>
      <c r="Q7" s="14">
        <f t="shared" ref="Q7:Q50" si="5">IF(G7=0,0,+K7/G7)*100</f>
        <v>91.950057487360553</v>
      </c>
      <c r="R7" s="14">
        <f t="shared" ref="R7:R50" si="6">IF(I7=0,0,+K7/I7)*100</f>
        <v>88.776097753725551</v>
      </c>
      <c r="S7" s="13">
        <f>SUM(S8,S95)</f>
        <v>338304520</v>
      </c>
      <c r="T7" s="15">
        <f>SUM(T8,T95)</f>
        <v>2910172170</v>
      </c>
    </row>
    <row r="8" spans="1:20" ht="18.75" customHeight="1">
      <c r="A8" s="72" t="s">
        <v>22</v>
      </c>
      <c r="B8" s="75" t="s">
        <v>23</v>
      </c>
      <c r="C8" s="78" t="s">
        <v>24</v>
      </c>
      <c r="D8" s="79"/>
      <c r="E8" s="16">
        <f t="shared" ref="E8:M8" si="7">SUM(E9:E13)</f>
        <v>477501000000</v>
      </c>
      <c r="F8" s="16">
        <f t="shared" si="7"/>
        <v>0</v>
      </c>
      <c r="G8" s="16">
        <f t="shared" si="7"/>
        <v>178166506000</v>
      </c>
      <c r="H8" s="16">
        <f t="shared" si="7"/>
        <v>44206111830</v>
      </c>
      <c r="I8" s="16">
        <f t="shared" si="7"/>
        <v>174660651980</v>
      </c>
      <c r="J8" s="16">
        <f t="shared" si="7"/>
        <v>36530081570</v>
      </c>
      <c r="K8" s="16">
        <f t="shared" si="7"/>
        <v>164052346000</v>
      </c>
      <c r="L8" s="16">
        <f t="shared" si="7"/>
        <v>0</v>
      </c>
      <c r="M8" s="16">
        <f t="shared" si="7"/>
        <v>0</v>
      </c>
      <c r="N8" s="16">
        <f>I8-K8-M8</f>
        <v>10608305980</v>
      </c>
      <c r="O8" s="17">
        <f t="shared" si="3"/>
        <v>34.356440300648586</v>
      </c>
      <c r="P8" s="17">
        <f t="shared" si="4"/>
        <v>0</v>
      </c>
      <c r="Q8" s="17">
        <f t="shared" si="5"/>
        <v>92.078106981567004</v>
      </c>
      <c r="R8" s="17">
        <f t="shared" si="6"/>
        <v>93.926333229756438</v>
      </c>
      <c r="S8" s="16">
        <f>SUM(S9:S13)</f>
        <v>205110520</v>
      </c>
      <c r="T8" s="18">
        <f>SUM(T9:T13)</f>
        <v>1008332830</v>
      </c>
    </row>
    <row r="9" spans="1:20" ht="18.75" customHeight="1">
      <c r="A9" s="73"/>
      <c r="B9" s="76"/>
      <c r="C9" s="80" t="s">
        <v>25</v>
      </c>
      <c r="D9" s="81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0</v>
      </c>
      <c r="G9" s="19">
        <f t="shared" si="8"/>
        <v>167989000000</v>
      </c>
      <c r="H9" s="19">
        <f t="shared" si="8"/>
        <v>41838892160</v>
      </c>
      <c r="I9" s="19">
        <f t="shared" si="8"/>
        <v>160406022650</v>
      </c>
      <c r="J9" s="19">
        <f t="shared" si="8"/>
        <v>34176427460</v>
      </c>
      <c r="K9" s="19">
        <f t="shared" si="8"/>
        <v>150045631830</v>
      </c>
      <c r="L9" s="19">
        <f t="shared" si="8"/>
        <v>0</v>
      </c>
      <c r="M9" s="19">
        <f t="shared" si="8"/>
        <v>0</v>
      </c>
      <c r="N9" s="19">
        <f t="shared" si="8"/>
        <v>10360390820</v>
      </c>
      <c r="O9" s="20">
        <f t="shared" si="3"/>
        <v>42.991169958311247</v>
      </c>
      <c r="P9" s="20">
        <f t="shared" si="4"/>
        <v>0</v>
      </c>
      <c r="Q9" s="20">
        <f t="shared" si="5"/>
        <v>89.318724339093635</v>
      </c>
      <c r="R9" s="20">
        <f t="shared" si="6"/>
        <v>93.541145993872064</v>
      </c>
      <c r="S9" s="19">
        <f>SUM(S14,S19,S28,S33:S37,S39:S41,S43,S45,S51,S58,S64,S79,S86,S89)</f>
        <v>194771980</v>
      </c>
      <c r="T9" s="21">
        <f>SUM(T14,T19,T28,T33:T37,T39:T41,T43,T45,T51,T58,T64,T79,T86,T89)</f>
        <v>840408030</v>
      </c>
    </row>
    <row r="10" spans="1:20" ht="18.75" customHeight="1">
      <c r="A10" s="73"/>
      <c r="B10" s="76"/>
      <c r="C10" s="80" t="s">
        <v>26</v>
      </c>
      <c r="D10" s="8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3"/>
      <c r="B11" s="76"/>
      <c r="C11" s="80" t="s">
        <v>27</v>
      </c>
      <c r="D11" s="81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3"/>
      <c r="B12" s="76"/>
      <c r="C12" s="80" t="s">
        <v>28</v>
      </c>
      <c r="D12" s="81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3"/>
      <c r="B13" s="77"/>
      <c r="C13" s="82" t="s">
        <v>29</v>
      </c>
      <c r="D13" s="83"/>
      <c r="E13" s="26">
        <f>SUM(E24,E38,E42,E49,E63,E65,E72,E92,E50)</f>
        <v>128486000000</v>
      </c>
      <c r="F13" s="26">
        <f t="shared" ref="F13:N13" si="9">SUM(F24,F38,F42,F49,F63,F65,F72,F92,F50)</f>
        <v>0</v>
      </c>
      <c r="G13" s="26">
        <f t="shared" si="9"/>
        <v>10177506000</v>
      </c>
      <c r="H13" s="26">
        <f t="shared" si="9"/>
        <v>2367219670</v>
      </c>
      <c r="I13" s="26">
        <f t="shared" si="9"/>
        <v>14254629330</v>
      </c>
      <c r="J13" s="26">
        <f t="shared" si="9"/>
        <v>2353654110</v>
      </c>
      <c r="K13" s="26">
        <f t="shared" si="9"/>
        <v>14006714170</v>
      </c>
      <c r="L13" s="26">
        <f t="shared" si="9"/>
        <v>0</v>
      </c>
      <c r="M13" s="26">
        <f t="shared" si="9"/>
        <v>0</v>
      </c>
      <c r="N13" s="26">
        <f t="shared" si="9"/>
        <v>247915160</v>
      </c>
      <c r="O13" s="27">
        <f t="shared" si="3"/>
        <v>10.901354365456159</v>
      </c>
      <c r="P13" s="27">
        <f t="shared" si="4"/>
        <v>0</v>
      </c>
      <c r="Q13" s="27">
        <f t="shared" si="5"/>
        <v>137.62422905965371</v>
      </c>
      <c r="R13" s="27">
        <f t="shared" si="6"/>
        <v>98.260809493809546</v>
      </c>
      <c r="S13" s="26">
        <f>SUM(S24,S38,S42,S49,S63,S65,S72,S92,S50)</f>
        <v>10338540</v>
      </c>
      <c r="T13" s="28">
        <f>SUM(T24,T38,T42,T49,T63,T65,T72,T92,T50)</f>
        <v>167924800</v>
      </c>
    </row>
    <row r="14" spans="1:20" ht="18.75" customHeight="1">
      <c r="A14" s="73"/>
      <c r="B14" s="84" t="s">
        <v>30</v>
      </c>
      <c r="C14" s="87" t="s">
        <v>23</v>
      </c>
      <c r="D14" s="88"/>
      <c r="E14" s="29">
        <f t="shared" ref="E14:N14" si="10">SUM(E15:E18)</f>
        <v>211453000000</v>
      </c>
      <c r="F14" s="29">
        <f t="shared" si="10"/>
        <v>0</v>
      </c>
      <c r="G14" s="29">
        <f t="shared" si="10"/>
        <v>96930000000</v>
      </c>
      <c r="H14" s="29">
        <f t="shared" si="10"/>
        <v>16254414740</v>
      </c>
      <c r="I14" s="29">
        <f t="shared" si="10"/>
        <v>77106506510</v>
      </c>
      <c r="J14" s="29">
        <f t="shared" si="10"/>
        <v>16263357150</v>
      </c>
      <c r="K14" s="29">
        <f t="shared" si="10"/>
        <v>76909909100</v>
      </c>
      <c r="L14" s="29">
        <f t="shared" si="10"/>
        <v>0</v>
      </c>
      <c r="M14" s="29">
        <f t="shared" si="10"/>
        <v>0</v>
      </c>
      <c r="N14" s="29">
        <f t="shared" si="10"/>
        <v>196597410</v>
      </c>
      <c r="O14" s="30">
        <f t="shared" si="3"/>
        <v>36.37210590533121</v>
      </c>
      <c r="P14" s="30">
        <f t="shared" si="4"/>
        <v>0</v>
      </c>
      <c r="Q14" s="30">
        <f t="shared" si="5"/>
        <v>79.345825956876098</v>
      </c>
      <c r="R14" s="30">
        <f t="shared" si="6"/>
        <v>99.745031361296981</v>
      </c>
      <c r="S14" s="29">
        <f>SUM(S15:S18)</f>
        <v>79504990</v>
      </c>
      <c r="T14" s="31">
        <f>SUM(T15:T18)</f>
        <v>248487300</v>
      </c>
    </row>
    <row r="15" spans="1:20" ht="18.75" customHeight="1">
      <c r="A15" s="73"/>
      <c r="B15" s="85"/>
      <c r="C15" s="66" t="s">
        <v>31</v>
      </c>
      <c r="D15" s="67"/>
      <c r="E15" s="23">
        <f>[1]Sheet1!$F$8</f>
        <v>211453000000</v>
      </c>
      <c r="F15" s="23"/>
      <c r="G15" s="23">
        <f>[1]Sheet1!$G$8</f>
        <v>96930000000</v>
      </c>
      <c r="H15" s="23">
        <f>[1]Sheet1!I8</f>
        <v>13749933260</v>
      </c>
      <c r="I15" s="23">
        <f>[1]Sheet1!J8</f>
        <v>61353975950</v>
      </c>
      <c r="J15" s="23">
        <f>[1]Sheet1!K8</f>
        <v>13764119410</v>
      </c>
      <c r="K15" s="23">
        <f>[1]Sheet1!L8</f>
        <v>61175481540</v>
      </c>
      <c r="L15" s="23">
        <f>[1]Sheet1!M8</f>
        <v>0</v>
      </c>
      <c r="M15" s="23">
        <f>[1]Sheet1!N8</f>
        <v>0</v>
      </c>
      <c r="N15" s="23">
        <f>I15-K15-M15</f>
        <v>178494410</v>
      </c>
      <c r="O15" s="20">
        <f t="shared" si="3"/>
        <v>28.931006672877661</v>
      </c>
      <c r="P15" s="20">
        <f t="shared" si="4"/>
        <v>0</v>
      </c>
      <c r="Q15" s="20">
        <f t="shared" si="5"/>
        <v>63.113052243887346</v>
      </c>
      <c r="R15" s="20">
        <f t="shared" si="6"/>
        <v>99.709074420628482</v>
      </c>
      <c r="S15" s="23">
        <f>[1]Sheet1!S8</f>
        <v>65498090</v>
      </c>
      <c r="T15" s="23">
        <f>[1]Sheet1!T8</f>
        <v>219006390</v>
      </c>
    </row>
    <row r="16" spans="1:20" ht="18.75" customHeight="1">
      <c r="A16" s="73"/>
      <c r="B16" s="85"/>
      <c r="C16" s="66" t="s">
        <v>32</v>
      </c>
      <c r="D16" s="67"/>
      <c r="E16" s="23"/>
      <c r="F16" s="23"/>
      <c r="G16" s="23"/>
      <c r="H16" s="23">
        <f>[1]Sheet1!I9</f>
        <v>2411944190</v>
      </c>
      <c r="I16" s="23">
        <f>[1]Sheet1!J9</f>
        <v>14904833840</v>
      </c>
      <c r="J16" s="23">
        <f>[1]Sheet1!K9</f>
        <v>2407424540</v>
      </c>
      <c r="K16" s="23">
        <f>[1]Sheet1!L9</f>
        <v>14888153220</v>
      </c>
      <c r="L16" s="23">
        <f>[1]Sheet1!M9</f>
        <v>0</v>
      </c>
      <c r="M16" s="23">
        <f>[1]Sheet1!N9</f>
        <v>0</v>
      </c>
      <c r="N16" s="23">
        <f>I16-K16-M16</f>
        <v>16680620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99.888085837258828</v>
      </c>
      <c r="S16" s="23">
        <f>[1]Sheet1!S9</f>
        <v>14006900</v>
      </c>
      <c r="T16" s="23">
        <f>[1]Sheet1!T9</f>
        <v>28790270</v>
      </c>
    </row>
    <row r="17" spans="1:20" ht="18.75" customHeight="1">
      <c r="A17" s="73"/>
      <c r="B17" s="85"/>
      <c r="C17" s="66" t="s">
        <v>33</v>
      </c>
      <c r="D17" s="67"/>
      <c r="E17" s="23"/>
      <c r="F17" s="23"/>
      <c r="G17" s="23"/>
      <c r="H17" s="23">
        <f>[1]Sheet1!I11</f>
        <v>61074820</v>
      </c>
      <c r="I17" s="23">
        <f>[1]Sheet1!J11</f>
        <v>402604430</v>
      </c>
      <c r="J17" s="23">
        <f>[1]Sheet1!K11</f>
        <v>61074820</v>
      </c>
      <c r="K17" s="23">
        <f>[1]Sheet1!L11</f>
        <v>402604430</v>
      </c>
      <c r="L17" s="23">
        <f>[1]Sheet1!M11</f>
        <v>0</v>
      </c>
      <c r="M17" s="23">
        <f>[1]Sheet1!N11</f>
        <v>0</v>
      </c>
      <c r="N17" s="23">
        <f>I17-K17-M17</f>
        <v>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100</v>
      </c>
      <c r="S17" s="23">
        <f>[1]Sheet1!S11</f>
        <v>0</v>
      </c>
      <c r="T17" s="23">
        <f>[1]Sheet1!T11</f>
        <v>690640</v>
      </c>
    </row>
    <row r="18" spans="1:20" ht="18.75" customHeight="1">
      <c r="A18" s="73"/>
      <c r="B18" s="86"/>
      <c r="C18" s="92" t="s">
        <v>34</v>
      </c>
      <c r="D18" s="93"/>
      <c r="E18" s="23"/>
      <c r="F18" s="23"/>
      <c r="G18" s="23"/>
      <c r="H18" s="23">
        <f>[1]Sheet1!I10+[1]Sheet1!I12+[1]Sheet1!I13+[1]Sheet1!I14</f>
        <v>31462470</v>
      </c>
      <c r="I18" s="23">
        <f>[1]Sheet1!J10+[1]Sheet1!J12+[1]Sheet1!J13+[1]Sheet1!J14</f>
        <v>445092290</v>
      </c>
      <c r="J18" s="23">
        <f>[1]Sheet1!K10+[1]Sheet1!K12+[1]Sheet1!K13+[1]Sheet1!K14</f>
        <v>30738380</v>
      </c>
      <c r="K18" s="23">
        <f>[1]Sheet1!L10+[1]Sheet1!L12+[1]Sheet1!L13+[1]Sheet1!L14</f>
        <v>443669910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1422380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99.680430321540726</v>
      </c>
      <c r="S18" s="23">
        <f>[1]Sheet1!S10+[1]Sheet1!S12+[1]Sheet1!S13+[1]Sheet1!S14</f>
        <v>0</v>
      </c>
      <c r="T18" s="23">
        <f>[1]Sheet1!T10+[1]Sheet1!T12+[1]Sheet1!T13+[1]Sheet1!T14</f>
        <v>0</v>
      </c>
    </row>
    <row r="19" spans="1:20" ht="18.75" customHeight="1">
      <c r="A19" s="73"/>
      <c r="B19" s="94" t="s">
        <v>35</v>
      </c>
      <c r="C19" s="66" t="s">
        <v>23</v>
      </c>
      <c r="D19" s="67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58584360</v>
      </c>
      <c r="I19" s="19">
        <f t="shared" si="11"/>
        <v>353544990</v>
      </c>
      <c r="J19" s="19">
        <f t="shared" si="11"/>
        <v>63277950</v>
      </c>
      <c r="K19" s="19">
        <f t="shared" si="11"/>
        <v>330890490</v>
      </c>
      <c r="L19" s="19">
        <f t="shared" si="11"/>
        <v>0</v>
      </c>
      <c r="M19" s="19">
        <f t="shared" si="11"/>
        <v>0</v>
      </c>
      <c r="N19" s="19">
        <f t="shared" si="11"/>
        <v>22654500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93.592187517633903</v>
      </c>
      <c r="S19" s="19">
        <f>SUM(S20:S23)</f>
        <v>0</v>
      </c>
      <c r="T19" s="21">
        <f>SUM(T20:T23)</f>
        <v>97931100</v>
      </c>
    </row>
    <row r="20" spans="1:20" ht="18.75" customHeight="1">
      <c r="A20" s="73"/>
      <c r="B20" s="85"/>
      <c r="C20" s="66" t="s">
        <v>31</v>
      </c>
      <c r="D20" s="67"/>
      <c r="E20" s="23"/>
      <c r="F20" s="23"/>
      <c r="G20" s="23"/>
      <c r="H20" s="23">
        <f>[1]Sheet1!I60</f>
        <v>58571700</v>
      </c>
      <c r="I20" s="23">
        <f>[1]Sheet1!J60</f>
        <v>345412530</v>
      </c>
      <c r="J20" s="23">
        <f>[1]Sheet1!K60</f>
        <v>63277950</v>
      </c>
      <c r="K20" s="23">
        <f>[1]Sheet1!L60</f>
        <v>323964930</v>
      </c>
      <c r="L20" s="23">
        <f>[1]Sheet1!M60</f>
        <v>0</v>
      </c>
      <c r="M20" s="23">
        <f>[1]Sheet1!N60</f>
        <v>0</v>
      </c>
      <c r="N20" s="23">
        <f>I20-K20-M20</f>
        <v>21447600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93.790729016112991</v>
      </c>
      <c r="S20" s="23">
        <f>[1]Sheet1!S60</f>
        <v>0</v>
      </c>
      <c r="T20" s="23">
        <f>[1]Sheet1!T60</f>
        <v>97931100</v>
      </c>
    </row>
    <row r="21" spans="1:20" ht="18.75" customHeight="1">
      <c r="A21" s="73"/>
      <c r="B21" s="85"/>
      <c r="C21" s="66" t="s">
        <v>32</v>
      </c>
      <c r="D21" s="67"/>
      <c r="E21" s="23"/>
      <c r="F21" s="23"/>
      <c r="G21" s="23"/>
      <c r="H21" s="23">
        <f>[1]Sheet1!I61</f>
        <v>12660</v>
      </c>
      <c r="I21" s="23">
        <f>[1]Sheet1!J61</f>
        <v>4700970</v>
      </c>
      <c r="J21" s="23">
        <f>[1]Sheet1!K61</f>
        <v>0</v>
      </c>
      <c r="K21" s="23">
        <f>[1]Sheet1!L61</f>
        <v>3494070</v>
      </c>
      <c r="L21" s="23">
        <f>[1]Sheet1!M61</f>
        <v>0</v>
      </c>
      <c r="M21" s="23">
        <f>[1]Sheet1!N61</f>
        <v>0</v>
      </c>
      <c r="N21" s="23">
        <f>I21-K21-M21</f>
        <v>1206900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74.326575153638501</v>
      </c>
      <c r="S21" s="23">
        <f>[1]Sheet1!S61</f>
        <v>0</v>
      </c>
      <c r="T21" s="23">
        <f>[1]Sheet1!T61</f>
        <v>0</v>
      </c>
    </row>
    <row r="22" spans="1:20" ht="18.75" customHeight="1">
      <c r="A22" s="73"/>
      <c r="B22" s="85"/>
      <c r="C22" s="66" t="s">
        <v>33</v>
      </c>
      <c r="D22" s="67"/>
      <c r="E22" s="23"/>
      <c r="F22" s="23"/>
      <c r="G22" s="23"/>
      <c r="H22" s="23">
        <f>[1]Sheet1!I62</f>
        <v>0</v>
      </c>
      <c r="I22" s="23">
        <f>[1]Sheet1!J62</f>
        <v>0</v>
      </c>
      <c r="J22" s="23">
        <f>[1]Sheet1!K62</f>
        <v>0</v>
      </c>
      <c r="K22" s="23">
        <f>[1]Sheet1!L62</f>
        <v>0</v>
      </c>
      <c r="L22" s="23">
        <f>[1]Sheet1!M62</f>
        <v>0</v>
      </c>
      <c r="M22" s="23">
        <f>[1]Sheet1!N62</f>
        <v>0</v>
      </c>
      <c r="N22" s="23">
        <f>I22-K22-M22</f>
        <v>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0</v>
      </c>
      <c r="S22" s="23">
        <f>[1]Sheet1!S63</f>
        <v>0</v>
      </c>
      <c r="T22" s="23">
        <f>[1]Sheet1!T63</f>
        <v>0</v>
      </c>
    </row>
    <row r="23" spans="1:20" ht="18.75" customHeight="1">
      <c r="A23" s="73"/>
      <c r="B23" s="86"/>
      <c r="C23" s="92" t="s">
        <v>34</v>
      </c>
      <c r="D23" s="93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3"/>
      <c r="B24" s="63" t="s">
        <v>36</v>
      </c>
      <c r="C24" s="66" t="s">
        <v>23</v>
      </c>
      <c r="D24" s="67"/>
      <c r="E24" s="19">
        <f t="shared" ref="E24:N24" si="12">SUM(E25:E27)</f>
        <v>13315000000</v>
      </c>
      <c r="F24" s="19">
        <f t="shared" si="12"/>
        <v>0</v>
      </c>
      <c r="G24" s="19">
        <f t="shared" si="12"/>
        <v>7257502000</v>
      </c>
      <c r="H24" s="19">
        <f>SUM(H25:H27)</f>
        <v>1562562290</v>
      </c>
      <c r="I24" s="19">
        <f t="shared" si="12"/>
        <v>9902362910</v>
      </c>
      <c r="J24" s="19">
        <f t="shared" si="12"/>
        <v>1576619430</v>
      </c>
      <c r="K24" s="19">
        <f t="shared" si="12"/>
        <v>9766381380</v>
      </c>
      <c r="L24" s="19">
        <f t="shared" si="12"/>
        <v>0</v>
      </c>
      <c r="M24" s="19">
        <f t="shared" si="12"/>
        <v>0</v>
      </c>
      <c r="N24" s="19">
        <f t="shared" si="12"/>
        <v>135981530</v>
      </c>
      <c r="O24" s="20">
        <f t="shared" si="3"/>
        <v>73.34871483289524</v>
      </c>
      <c r="P24" s="20">
        <f t="shared" si="4"/>
        <v>0</v>
      </c>
      <c r="Q24" s="20">
        <f t="shared" si="5"/>
        <v>134.56946177899778</v>
      </c>
      <c r="R24" s="20">
        <f t="shared" si="6"/>
        <v>98.626776949745221</v>
      </c>
      <c r="S24" s="19">
        <f>SUM(S25:S27)</f>
        <v>10338540</v>
      </c>
      <c r="T24" s="21">
        <f>SUM(T25:T27)</f>
        <v>166498560</v>
      </c>
    </row>
    <row r="25" spans="1:20" ht="18.75" customHeight="1">
      <c r="A25" s="73"/>
      <c r="B25" s="64"/>
      <c r="C25" s="66" t="s">
        <v>37</v>
      </c>
      <c r="D25" s="67"/>
      <c r="E25" s="23">
        <f>[1]Sheet1!$F$46</f>
        <v>11876000000</v>
      </c>
      <c r="F25" s="23"/>
      <c r="G25" s="23">
        <f>[1]Sheet1!$G$46</f>
        <v>5818502000</v>
      </c>
      <c r="H25" s="23">
        <f>[1]Sheet1!I46</f>
        <v>1525402860</v>
      </c>
      <c r="I25" s="23">
        <f>[1]Sheet1!J46</f>
        <v>8697372820</v>
      </c>
      <c r="J25" s="23">
        <f>[1]Sheet1!K46</f>
        <v>1528988300</v>
      </c>
      <c r="K25" s="23">
        <f>[1]Sheet1!L46</f>
        <v>8701558460</v>
      </c>
      <c r="L25" s="23">
        <f>[1]Sheet1!M46</f>
        <v>0</v>
      </c>
      <c r="M25" s="23">
        <f>[1]Sheet1!N46</f>
        <v>0</v>
      </c>
      <c r="N25" s="23">
        <f>I25-K25-M25</f>
        <v>-4185640</v>
      </c>
      <c r="O25" s="20">
        <f t="shared" si="3"/>
        <v>73.270111653755478</v>
      </c>
      <c r="P25" s="20">
        <f t="shared" si="4"/>
        <v>0</v>
      </c>
      <c r="Q25" s="20">
        <f t="shared" si="5"/>
        <v>149.54980611848202</v>
      </c>
      <c r="R25" s="20">
        <f t="shared" si="6"/>
        <v>100.04812533723258</v>
      </c>
      <c r="S25" s="23">
        <f>[1]Sheet1!S46</f>
        <v>10265570</v>
      </c>
      <c r="T25" s="23">
        <f>[1]Sheet1!T46</f>
        <v>25253730</v>
      </c>
    </row>
    <row r="26" spans="1:20" ht="18.75" customHeight="1">
      <c r="A26" s="73"/>
      <c r="B26" s="64"/>
      <c r="C26" s="66" t="s">
        <v>38</v>
      </c>
      <c r="D26" s="67"/>
      <c r="E26" s="23">
        <f>[1]Sheet1!$F$45</f>
        <v>1439000000</v>
      </c>
      <c r="F26" s="23"/>
      <c r="G26" s="23">
        <f>[1]Sheet1!$G$45</f>
        <v>1439000000</v>
      </c>
      <c r="H26" s="23">
        <f>[1]Sheet1!I45</f>
        <v>37159430</v>
      </c>
      <c r="I26" s="23">
        <f>[1]Sheet1!J45</f>
        <v>1204990090</v>
      </c>
      <c r="J26" s="23">
        <f>[1]Sheet1!K45</f>
        <v>47631130</v>
      </c>
      <c r="K26" s="23">
        <f>[1]Sheet1!L45</f>
        <v>1064822920</v>
      </c>
      <c r="L26" s="23">
        <f>[1]Sheet1!M45</f>
        <v>0</v>
      </c>
      <c r="M26" s="23">
        <f>[1]Sheet1!N45</f>
        <v>0</v>
      </c>
      <c r="N26" s="23">
        <f>I26-K26-M26</f>
        <v>140167170</v>
      </c>
      <c r="O26" s="20">
        <f t="shared" si="3"/>
        <v>73.9974232105629</v>
      </c>
      <c r="P26" s="20">
        <f t="shared" si="4"/>
        <v>0</v>
      </c>
      <c r="Q26" s="20">
        <f t="shared" si="5"/>
        <v>73.9974232105629</v>
      </c>
      <c r="R26" s="20">
        <f t="shared" si="6"/>
        <v>88.367774045345044</v>
      </c>
      <c r="S26" s="23">
        <f>[1]Sheet1!S45</f>
        <v>72970</v>
      </c>
      <c r="T26" s="23">
        <f>[1]Sheet1!T45</f>
        <v>141244830</v>
      </c>
    </row>
    <row r="27" spans="1:20" ht="18" customHeight="1">
      <c r="A27" s="73"/>
      <c r="B27" s="65"/>
      <c r="C27" s="66" t="s">
        <v>39</v>
      </c>
      <c r="D27" s="67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3"/>
      <c r="B28" s="94" t="s">
        <v>40</v>
      </c>
      <c r="C28" s="66" t="s">
        <v>23</v>
      </c>
      <c r="D28" s="67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50871280</v>
      </c>
      <c r="I28" s="19">
        <f t="shared" si="13"/>
        <v>1145176280</v>
      </c>
      <c r="J28" s="19">
        <f t="shared" si="13"/>
        <v>48730410</v>
      </c>
      <c r="K28" s="19">
        <f t="shared" si="13"/>
        <v>1139218800</v>
      </c>
      <c r="L28" s="19">
        <f t="shared" si="13"/>
        <v>0</v>
      </c>
      <c r="M28" s="19">
        <f t="shared" si="13"/>
        <v>0</v>
      </c>
      <c r="N28" s="19">
        <f>SUM(N29:N32)</f>
        <v>5957480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99.479776161622908</v>
      </c>
      <c r="S28" s="19">
        <f>SUM(S29:S32)</f>
        <v>110020</v>
      </c>
      <c r="T28" s="21">
        <f>SUM(T29:T32)</f>
        <v>42005130</v>
      </c>
    </row>
    <row r="29" spans="1:20" ht="18.75" customHeight="1">
      <c r="A29" s="73"/>
      <c r="B29" s="85"/>
      <c r="C29" s="66" t="s">
        <v>31</v>
      </c>
      <c r="D29" s="67"/>
      <c r="E29" s="23"/>
      <c r="F29" s="23"/>
      <c r="G29" s="23"/>
      <c r="H29" s="23">
        <f>[1]Sheet1!I69</f>
        <v>50377420</v>
      </c>
      <c r="I29" s="23">
        <f>[1]Sheet1!J69</f>
        <v>1139575040</v>
      </c>
      <c r="J29" s="23">
        <f>[1]Sheet1!K69</f>
        <v>48267900</v>
      </c>
      <c r="K29" s="23">
        <f>[1]Sheet1!L69</f>
        <v>1136605100</v>
      </c>
      <c r="L29" s="23">
        <f>[1]Sheet1!M69</f>
        <v>0</v>
      </c>
      <c r="M29" s="23">
        <f>[1]Sheet1!N69</f>
        <v>0</v>
      </c>
      <c r="N29" s="23">
        <f>I29-K29-M29</f>
        <v>2969940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99.739381796217657</v>
      </c>
      <c r="S29" s="23">
        <f>[1]Sheet1!S69</f>
        <v>0</v>
      </c>
      <c r="T29" s="23">
        <f>[1]Sheet1!T69</f>
        <v>41895110</v>
      </c>
    </row>
    <row r="30" spans="1:20" ht="18.75" customHeight="1">
      <c r="A30" s="73"/>
      <c r="B30" s="85"/>
      <c r="C30" s="66" t="s">
        <v>32</v>
      </c>
      <c r="D30" s="67"/>
      <c r="E30" s="23"/>
      <c r="F30" s="23"/>
      <c r="G30" s="23"/>
      <c r="H30" s="23">
        <f>[1]Sheet1!I70</f>
        <v>493860</v>
      </c>
      <c r="I30" s="23">
        <f>[1]Sheet1!J70</f>
        <v>5601240</v>
      </c>
      <c r="J30" s="23">
        <f>[1]Sheet1!K70</f>
        <v>462510</v>
      </c>
      <c r="K30" s="23">
        <f>[1]Sheet1!L70</f>
        <v>2613700</v>
      </c>
      <c r="L30" s="23">
        <f>[1]Sheet1!M70</f>
        <v>0</v>
      </c>
      <c r="M30" s="23">
        <f>[1]Sheet1!N70</f>
        <v>0</v>
      </c>
      <c r="N30" s="23">
        <f>I30-K30-M30</f>
        <v>2987540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46.662881790460688</v>
      </c>
      <c r="S30" s="23">
        <f>[1]Sheet1!S70</f>
        <v>110020</v>
      </c>
      <c r="T30" s="23">
        <f>[1]Sheet1!T70</f>
        <v>110020</v>
      </c>
    </row>
    <row r="31" spans="1:20" ht="18.75" customHeight="1">
      <c r="A31" s="73"/>
      <c r="B31" s="85"/>
      <c r="C31" s="66" t="s">
        <v>33</v>
      </c>
      <c r="D31" s="67"/>
      <c r="E31" s="23"/>
      <c r="F31" s="23"/>
      <c r="G31" s="23"/>
      <c r="H31" s="23">
        <f>[1]Sheet1!I72</f>
        <v>0</v>
      </c>
      <c r="I31" s="23">
        <f>[1]Sheet1!J72</f>
        <v>0</v>
      </c>
      <c r="J31" s="23">
        <f>[1]Sheet1!K72</f>
        <v>0</v>
      </c>
      <c r="K31" s="23">
        <f>[1]Sheet1!L72</f>
        <v>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0</v>
      </c>
      <c r="S31" s="23">
        <f>[1]Sheet1!S72</f>
        <v>0</v>
      </c>
      <c r="T31" s="23">
        <f>[1]Sheet1!T72</f>
        <v>0</v>
      </c>
    </row>
    <row r="32" spans="1:20" ht="18.75" customHeight="1">
      <c r="A32" s="73"/>
      <c r="B32" s="86"/>
      <c r="C32" s="92" t="s">
        <v>34</v>
      </c>
      <c r="D32" s="93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0</v>
      </c>
      <c r="J32" s="23">
        <f>[1]Sheet1!K71+[1]Sheet1!K73+[1]Sheet1!K74+[1]Sheet1!K75+[1]Sheet1!K76</f>
        <v>0</v>
      </c>
      <c r="K32" s="23">
        <f>[1]Sheet1!L71+[1]Sheet1!L73+[1]Sheet1!L74+[1]Sheet1!L75+[1]Sheet1!L76</f>
        <v>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3"/>
      <c r="B33" s="66" t="s">
        <v>41</v>
      </c>
      <c r="C33" s="91"/>
      <c r="D33" s="67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3"/>
      <c r="B34" s="66" t="s">
        <v>42</v>
      </c>
      <c r="C34" s="91"/>
      <c r="D34" s="67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3"/>
      <c r="B35" s="66" t="s">
        <v>43</v>
      </c>
      <c r="C35" s="91"/>
      <c r="D35" s="67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3"/>
      <c r="B36" s="66" t="s">
        <v>44</v>
      </c>
      <c r="C36" s="89"/>
      <c r="D36" s="90"/>
      <c r="E36" s="23"/>
      <c r="F36" s="23"/>
      <c r="G36" s="23"/>
      <c r="H36" s="23">
        <f>[1]Sheet1!I86</f>
        <v>37270</v>
      </c>
      <c r="I36" s="23">
        <f>[1]Sheet1!J86</f>
        <v>14802920</v>
      </c>
      <c r="J36" s="23">
        <f>[1]Sheet1!K86</f>
        <v>37270</v>
      </c>
      <c r="K36" s="23">
        <f>[1]Sheet1!L86</f>
        <v>14802920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3"/>
      <c r="B37" s="66" t="s">
        <v>45</v>
      </c>
      <c r="C37" s="89"/>
      <c r="D37" s="90"/>
      <c r="E37" s="23"/>
      <c r="F37" s="23"/>
      <c r="G37" s="23"/>
      <c r="H37" s="23">
        <f>[1]Sheet1!I85</f>
        <v>164520</v>
      </c>
      <c r="I37" s="23">
        <f>[1]Sheet1!J85</f>
        <v>17689350</v>
      </c>
      <c r="J37" s="23">
        <f>[1]Sheet1!K85</f>
        <v>210510</v>
      </c>
      <c r="K37" s="23">
        <f>[1]Sheet1!L85</f>
        <v>17313640</v>
      </c>
      <c r="L37" s="23">
        <f>[1]Sheet1!M85</f>
        <v>0</v>
      </c>
      <c r="M37" s="23">
        <f>[1]Sheet1!N85</f>
        <v>0</v>
      </c>
      <c r="N37" s="23">
        <f t="shared" si="18"/>
        <v>375710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97.876066672885102</v>
      </c>
      <c r="S37" s="23">
        <f>[1]Sheet1!S85</f>
        <v>0</v>
      </c>
      <c r="T37" s="23">
        <f>[1]Sheet1!T85</f>
        <v>798690</v>
      </c>
    </row>
    <row r="38" spans="1:20" ht="18.75" customHeight="1">
      <c r="A38" s="73"/>
      <c r="B38" s="66" t="s">
        <v>46</v>
      </c>
      <c r="C38" s="89"/>
      <c r="D38" s="90"/>
      <c r="E38" s="23"/>
      <c r="F38" s="23"/>
      <c r="G38" s="23"/>
      <c r="H38" s="23">
        <f>[1]Sheet1!I89</f>
        <v>540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3"/>
      <c r="B39" s="66" t="s">
        <v>47</v>
      </c>
      <c r="C39" s="89"/>
      <c r="D39" s="90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3"/>
      <c r="B40" s="66" t="s">
        <v>48</v>
      </c>
      <c r="C40" s="89"/>
      <c r="D40" s="90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3"/>
      <c r="B41" s="66" t="s">
        <v>49</v>
      </c>
      <c r="C41" s="89"/>
      <c r="D41" s="90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3"/>
      <c r="B42" s="66" t="s">
        <v>50</v>
      </c>
      <c r="C42" s="89"/>
      <c r="D42" s="90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3"/>
      <c r="B43" s="66" t="s">
        <v>51</v>
      </c>
      <c r="C43" s="91"/>
      <c r="D43" s="67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3"/>
      <c r="B44" s="94" t="s">
        <v>52</v>
      </c>
      <c r="C44" s="66" t="s">
        <v>23</v>
      </c>
      <c r="D44" s="67"/>
      <c r="E44" s="19">
        <f t="shared" ref="E44:N44" si="19">SUM(E45,E49:E50)</f>
        <v>8403000000</v>
      </c>
      <c r="F44" s="19">
        <f t="shared" si="19"/>
        <v>0</v>
      </c>
      <c r="G44" s="19">
        <f t="shared" si="19"/>
        <v>2955004000</v>
      </c>
      <c r="H44" s="19">
        <f t="shared" si="19"/>
        <v>604483590</v>
      </c>
      <c r="I44" s="19">
        <f t="shared" si="19"/>
        <v>3158042760</v>
      </c>
      <c r="J44" s="19">
        <f t="shared" si="19"/>
        <v>612655750</v>
      </c>
      <c r="K44" s="19">
        <f t="shared" si="19"/>
        <v>3142236400</v>
      </c>
      <c r="L44" s="19">
        <f t="shared" si="19"/>
        <v>0</v>
      </c>
      <c r="M44" s="19">
        <f t="shared" si="19"/>
        <v>0</v>
      </c>
      <c r="N44" s="19">
        <f t="shared" si="19"/>
        <v>15806360</v>
      </c>
      <c r="O44" s="20">
        <f t="shared" si="3"/>
        <v>37.394221111507797</v>
      </c>
      <c r="P44" s="20">
        <f t="shared" si="4"/>
        <v>0</v>
      </c>
      <c r="Q44" s="20">
        <f t="shared" si="5"/>
        <v>106.33611325060812</v>
      </c>
      <c r="R44" s="20">
        <f t="shared" si="6"/>
        <v>99.499488727632041</v>
      </c>
      <c r="S44" s="19">
        <f>SUM(S45,S49:S50)</f>
        <v>0</v>
      </c>
      <c r="T44" s="21">
        <f>SUM(T45,T49:T50)</f>
        <v>0</v>
      </c>
    </row>
    <row r="45" spans="1:20" ht="18.75" customHeight="1">
      <c r="A45" s="73"/>
      <c r="B45" s="85"/>
      <c r="C45" s="95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0</v>
      </c>
      <c r="G45" s="19">
        <f t="shared" si="20"/>
        <v>35000000</v>
      </c>
      <c r="H45" s="19">
        <f t="shared" si="20"/>
        <v>0</v>
      </c>
      <c r="I45" s="19">
        <f t="shared" si="20"/>
        <v>1825500</v>
      </c>
      <c r="J45" s="19">
        <f t="shared" si="20"/>
        <v>0</v>
      </c>
      <c r="K45" s="19">
        <f t="shared" si="20"/>
        <v>1465000</v>
      </c>
      <c r="L45" s="19">
        <f t="shared" si="20"/>
        <v>0</v>
      </c>
      <c r="M45" s="19">
        <f t="shared" si="20"/>
        <v>0</v>
      </c>
      <c r="N45" s="19">
        <f t="shared" si="20"/>
        <v>360500</v>
      </c>
      <c r="O45" s="20">
        <f t="shared" si="3"/>
        <v>0.13489871086556168</v>
      </c>
      <c r="P45" s="20">
        <f t="shared" si="4"/>
        <v>0</v>
      </c>
      <c r="Q45" s="20">
        <f t="shared" si="5"/>
        <v>4.1857142857142859</v>
      </c>
      <c r="R45" s="20">
        <f t="shared" si="6"/>
        <v>80.251985757326764</v>
      </c>
      <c r="S45" s="19">
        <f>SUM(S46:S48)</f>
        <v>0</v>
      </c>
      <c r="T45" s="21">
        <f>SUM(T46:T48)</f>
        <v>0</v>
      </c>
    </row>
    <row r="46" spans="1:20" ht="18.75" customHeight="1">
      <c r="A46" s="73"/>
      <c r="B46" s="85"/>
      <c r="C46" s="96"/>
      <c r="D46" s="32" t="s">
        <v>55</v>
      </c>
      <c r="E46" s="23">
        <f>[1]Sheet1!F20</f>
        <v>1086000000</v>
      </c>
      <c r="F46" s="23"/>
      <c r="G46" s="23">
        <f>[1]Sheet1!G20</f>
        <v>35000000</v>
      </c>
      <c r="H46" s="23">
        <f>[1]Sheet1!I20</f>
        <v>0</v>
      </c>
      <c r="I46" s="23">
        <f>[1]Sheet1!J20</f>
        <v>0</v>
      </c>
      <c r="J46" s="23">
        <f>[1]Sheet1!K20</f>
        <v>0</v>
      </c>
      <c r="K46" s="23">
        <f>[1]Sheet1!L20</f>
        <v>0</v>
      </c>
      <c r="L46" s="23">
        <f>[1]Sheet1!M20</f>
        <v>0</v>
      </c>
      <c r="M46" s="23">
        <f>[1]Sheet1!N20</f>
        <v>0</v>
      </c>
      <c r="N46" s="23">
        <f>I46-K46-M46</f>
        <v>0</v>
      </c>
      <c r="O46" s="20">
        <f t="shared" si="3"/>
        <v>0</v>
      </c>
      <c r="P46" s="20">
        <f t="shared" si="4"/>
        <v>0</v>
      </c>
      <c r="Q46" s="20">
        <f t="shared" si="5"/>
        <v>0</v>
      </c>
      <c r="R46" s="20">
        <f t="shared" si="6"/>
        <v>0</v>
      </c>
      <c r="S46" s="23">
        <f>[1]Sheet1!S20</f>
        <v>0</v>
      </c>
      <c r="T46" s="23">
        <f>[1]Sheet1!T20</f>
        <v>0</v>
      </c>
    </row>
    <row r="47" spans="1:20" ht="18.75" customHeight="1">
      <c r="A47" s="73"/>
      <c r="B47" s="85"/>
      <c r="C47" s="96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0</v>
      </c>
      <c r="I47" s="23">
        <f>[1]Sheet1!J21</f>
        <v>51500</v>
      </c>
      <c r="J47" s="23">
        <f>[1]Sheet1!K21</f>
        <v>0</v>
      </c>
      <c r="K47" s="23">
        <f>[1]Sheet1!L21</f>
        <v>0</v>
      </c>
      <c r="L47" s="23">
        <f>[1]Sheet1!M21</f>
        <v>0</v>
      </c>
      <c r="M47" s="23">
        <f>[1]Sheet1!N21</f>
        <v>0</v>
      </c>
      <c r="N47" s="23">
        <f>I47-K47-M47</f>
        <v>51500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0</v>
      </c>
      <c r="S47" s="23">
        <f>[1]Sheet1!S21</f>
        <v>0</v>
      </c>
      <c r="T47" s="23">
        <f>[1]Sheet1!T21</f>
        <v>0</v>
      </c>
    </row>
    <row r="48" spans="1:20" ht="18.75" customHeight="1">
      <c r="A48" s="73"/>
      <c r="B48" s="85"/>
      <c r="C48" s="97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0</v>
      </c>
      <c r="I48" s="23">
        <f>[1]Sheet1!J22</f>
        <v>1774000</v>
      </c>
      <c r="J48" s="23">
        <f>[1]Sheet1!K22</f>
        <v>0</v>
      </c>
      <c r="K48" s="23">
        <f>[1]Sheet1!L22</f>
        <v>1465000</v>
      </c>
      <c r="L48" s="23">
        <f>[1]Sheet1!M22</f>
        <v>0</v>
      </c>
      <c r="M48" s="23">
        <f>[1]Sheet1!N22</f>
        <v>0</v>
      </c>
      <c r="N48" s="23">
        <f>I48-K48-M48</f>
        <v>309000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82.581736189402477</v>
      </c>
      <c r="S48" s="23">
        <f>[1]Sheet1!S22</f>
        <v>0</v>
      </c>
      <c r="T48" s="23">
        <f>[1]Sheet1!T22</f>
        <v>0</v>
      </c>
    </row>
    <row r="49" spans="1:20" ht="18.75" customHeight="1">
      <c r="A49" s="73"/>
      <c r="B49" s="85"/>
      <c r="C49" s="66" t="s">
        <v>58</v>
      </c>
      <c r="D49" s="67"/>
      <c r="E49" s="23">
        <f>[1]Sheet1!$F$48</f>
        <v>1477000000</v>
      </c>
      <c r="F49" s="23"/>
      <c r="G49" s="23">
        <f>[1]Sheet1!$G$48</f>
        <v>0</v>
      </c>
      <c r="H49" s="23">
        <f>[1]Sheet1!I48</f>
        <v>6326920</v>
      </c>
      <c r="I49" s="23">
        <f>[1]Sheet1!J48</f>
        <v>56075370</v>
      </c>
      <c r="J49" s="23">
        <f>[1]Sheet1!K48</f>
        <v>13390670</v>
      </c>
      <c r="K49" s="23">
        <f>[1]Sheet1!L48</f>
        <v>40629510</v>
      </c>
      <c r="L49" s="23">
        <f>[1]Sheet1!M48</f>
        <v>0</v>
      </c>
      <c r="M49" s="23">
        <f>[1]Sheet1!N48</f>
        <v>0</v>
      </c>
      <c r="N49" s="23">
        <f>I49-K49-M49</f>
        <v>15445860</v>
      </c>
      <c r="O49" s="20">
        <f t="shared" si="3"/>
        <v>2.7508131347325659</v>
      </c>
      <c r="P49" s="20">
        <f t="shared" si="4"/>
        <v>0</v>
      </c>
      <c r="Q49" s="20">
        <f t="shared" si="5"/>
        <v>0</v>
      </c>
      <c r="R49" s="20">
        <f t="shared" si="6"/>
        <v>72.45517951999247</v>
      </c>
      <c r="S49" s="23">
        <f>[1]Sheet1!S48</f>
        <v>0</v>
      </c>
      <c r="T49" s="23">
        <f>[1]Sheet1!T48</f>
        <v>0</v>
      </c>
    </row>
    <row r="50" spans="1:20" ht="17.25" customHeight="1">
      <c r="A50" s="73"/>
      <c r="B50" s="86"/>
      <c r="C50" s="98" t="s">
        <v>59</v>
      </c>
      <c r="D50" s="99"/>
      <c r="E50" s="23">
        <f>[1]Sheet1!$F$49</f>
        <v>5840000000</v>
      </c>
      <c r="F50" s="23"/>
      <c r="G50" s="23">
        <f>[1]Sheet1!$G$49</f>
        <v>2920004000</v>
      </c>
      <c r="H50" s="23">
        <f>[1]Sheet1!I49</f>
        <v>598156670</v>
      </c>
      <c r="I50" s="23">
        <f>[1]Sheet1!J49</f>
        <v>3100141890</v>
      </c>
      <c r="J50" s="23">
        <f>[1]Sheet1!K49</f>
        <v>599265080</v>
      </c>
      <c r="K50" s="23">
        <f>[1]Sheet1!L49</f>
        <v>3100141890</v>
      </c>
      <c r="L50" s="23">
        <f>[1]Sheet1!M49</f>
        <v>0</v>
      </c>
      <c r="M50" s="23">
        <f>[1]Sheet1!N49</f>
        <v>0</v>
      </c>
      <c r="N50" s="23">
        <f>I50-K50-M50</f>
        <v>0</v>
      </c>
      <c r="O50" s="20">
        <f t="shared" si="3"/>
        <v>53.084621404109591</v>
      </c>
      <c r="P50" s="20">
        <f t="shared" si="4"/>
        <v>0</v>
      </c>
      <c r="Q50" s="20">
        <f t="shared" si="5"/>
        <v>106.1690973710995</v>
      </c>
      <c r="R50" s="20">
        <f t="shared" si="6"/>
        <v>100</v>
      </c>
      <c r="S50" s="23">
        <f>[1]Sheet1!S49</f>
        <v>0</v>
      </c>
      <c r="T50" s="23">
        <f>[1]Sheet1!T49</f>
        <v>0</v>
      </c>
    </row>
    <row r="51" spans="1:20" ht="17.25" customHeight="1">
      <c r="A51" s="73"/>
      <c r="B51" s="100" t="s">
        <v>60</v>
      </c>
      <c r="C51" s="66" t="s">
        <v>23</v>
      </c>
      <c r="D51" s="90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3"/>
      <c r="B52" s="85"/>
      <c r="C52" s="66" t="s">
        <v>61</v>
      </c>
      <c r="D52" s="90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3"/>
      <c r="B53" s="85"/>
      <c r="C53" s="66" t="s">
        <v>62</v>
      </c>
      <c r="D53" s="90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3"/>
      <c r="B54" s="85"/>
      <c r="C54" s="66" t="s">
        <v>63</v>
      </c>
      <c r="D54" s="90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3"/>
      <c r="B55" s="85"/>
      <c r="C55" s="66" t="s">
        <v>64</v>
      </c>
      <c r="D55" s="90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3"/>
      <c r="B56" s="86"/>
      <c r="C56" s="66" t="s">
        <v>65</v>
      </c>
      <c r="D56" s="90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3"/>
      <c r="B57" s="63" t="s">
        <v>66</v>
      </c>
      <c r="C57" s="66" t="s">
        <v>23</v>
      </c>
      <c r="D57" s="67"/>
      <c r="E57" s="19">
        <f t="shared" ref="E57:N57" si="26">SUM(E58,E63:E64)</f>
        <v>54889000000</v>
      </c>
      <c r="F57" s="19">
        <f t="shared" si="26"/>
        <v>0</v>
      </c>
      <c r="G57" s="19">
        <f t="shared" si="26"/>
        <v>38063000000</v>
      </c>
      <c r="H57" s="19">
        <f t="shared" si="26"/>
        <v>6573953550</v>
      </c>
      <c r="I57" s="19">
        <f t="shared" si="26"/>
        <v>43407653670</v>
      </c>
      <c r="J57" s="19">
        <f t="shared" si="26"/>
        <v>6163324460</v>
      </c>
      <c r="K57" s="19">
        <f t="shared" si="26"/>
        <v>40751945470</v>
      </c>
      <c r="L57" s="19">
        <f t="shared" si="26"/>
        <v>0</v>
      </c>
      <c r="M57" s="19">
        <f t="shared" si="26"/>
        <v>0</v>
      </c>
      <c r="N57" s="19">
        <f t="shared" si="26"/>
        <v>2655708200</v>
      </c>
      <c r="O57" s="20">
        <f t="shared" si="22"/>
        <v>74.244284774727177</v>
      </c>
      <c r="P57" s="20">
        <f t="shared" si="23"/>
        <v>0</v>
      </c>
      <c r="Q57" s="20">
        <f t="shared" si="24"/>
        <v>107.06446015815885</v>
      </c>
      <c r="R57" s="20">
        <f t="shared" si="25"/>
        <v>93.881935613959669</v>
      </c>
      <c r="S57" s="19">
        <f>SUM(S58,S63:S64)</f>
        <v>41957240</v>
      </c>
      <c r="T57" s="21">
        <f>SUM(T58,T63:T64)</f>
        <v>124631890</v>
      </c>
    </row>
    <row r="58" spans="1:20" ht="18.75" customHeight="1">
      <c r="A58" s="73"/>
      <c r="B58" s="64"/>
      <c r="C58" s="95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0</v>
      </c>
      <c r="G58" s="19">
        <f t="shared" si="27"/>
        <v>38063000000</v>
      </c>
      <c r="H58" s="19">
        <f t="shared" si="27"/>
        <v>6573953550</v>
      </c>
      <c r="I58" s="19">
        <f t="shared" si="27"/>
        <v>42737287810</v>
      </c>
      <c r="J58" s="19">
        <f t="shared" si="27"/>
        <v>6163324460</v>
      </c>
      <c r="K58" s="19">
        <f t="shared" si="27"/>
        <v>40081579610</v>
      </c>
      <c r="L58" s="19">
        <f t="shared" si="27"/>
        <v>0</v>
      </c>
      <c r="M58" s="19">
        <f t="shared" si="27"/>
        <v>0</v>
      </c>
      <c r="N58" s="19">
        <f t="shared" si="27"/>
        <v>2655708200</v>
      </c>
      <c r="O58" s="20">
        <f t="shared" si="22"/>
        <v>73.022972927180305</v>
      </c>
      <c r="P58" s="20">
        <f t="shared" si="23"/>
        <v>0</v>
      </c>
      <c r="Q58" s="20">
        <f t="shared" si="24"/>
        <v>105.30325935948296</v>
      </c>
      <c r="R58" s="20">
        <f t="shared" si="25"/>
        <v>93.785969264576025</v>
      </c>
      <c r="S58" s="19">
        <f>SUM(S59:S62)</f>
        <v>41957240</v>
      </c>
      <c r="T58" s="21">
        <f>SUM(T59:T62)</f>
        <v>124631890</v>
      </c>
    </row>
    <row r="59" spans="1:20" ht="18.75" customHeight="1">
      <c r="A59" s="73"/>
      <c r="B59" s="64"/>
      <c r="C59" s="96"/>
      <c r="D59" s="32" t="s">
        <v>69</v>
      </c>
      <c r="E59" s="23">
        <f>[1]Sheet1!F25</f>
        <v>54889000000</v>
      </c>
      <c r="F59" s="23"/>
      <c r="G59" s="23">
        <f>[1]Sheet1!G25</f>
        <v>38063000000</v>
      </c>
      <c r="H59" s="23">
        <f>[1]Sheet1!I25</f>
        <v>3695860010</v>
      </c>
      <c r="I59" s="23">
        <f>[1]Sheet1!J25</f>
        <v>7371552830</v>
      </c>
      <c r="J59" s="23">
        <f>[1]Sheet1!K25</f>
        <v>3614529920</v>
      </c>
      <c r="K59" s="23">
        <f>[1]Sheet1!L25</f>
        <v>5831871650</v>
      </c>
      <c r="L59" s="23">
        <f>[1]Sheet1!M25</f>
        <v>0</v>
      </c>
      <c r="M59" s="23">
        <f>[1]Sheet1!N25</f>
        <v>0</v>
      </c>
      <c r="N59" s="23">
        <f t="shared" ref="N59:N64" si="28">I59-K59-M59</f>
        <v>1539681180</v>
      </c>
      <c r="O59" s="20">
        <f t="shared" si="22"/>
        <v>10.624845870757346</v>
      </c>
      <c r="P59" s="20">
        <f t="shared" si="23"/>
        <v>0</v>
      </c>
      <c r="Q59" s="20">
        <f t="shared" si="24"/>
        <v>15.321629009799542</v>
      </c>
      <c r="R59" s="20">
        <f t="shared" si="25"/>
        <v>79.113204293483989</v>
      </c>
      <c r="S59" s="23">
        <f>[1]Sheet1!S25</f>
        <v>5555320</v>
      </c>
      <c r="T59" s="23">
        <f>[1]Sheet1!T25</f>
        <v>7693010</v>
      </c>
    </row>
    <row r="60" spans="1:20" ht="18.75" customHeight="1">
      <c r="A60" s="73"/>
      <c r="B60" s="64"/>
      <c r="C60" s="96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465994470</v>
      </c>
      <c r="I60" s="23">
        <f>[1]Sheet1!J26</f>
        <v>2201996690</v>
      </c>
      <c r="J60" s="23">
        <f>[1]Sheet1!K26</f>
        <v>399204530</v>
      </c>
      <c r="K60" s="23">
        <f>[1]Sheet1!L26</f>
        <v>1746680900</v>
      </c>
      <c r="L60" s="23">
        <f>[1]Sheet1!M26</f>
        <v>0</v>
      </c>
      <c r="M60" s="23">
        <f>[1]Sheet1!N26</f>
        <v>0</v>
      </c>
      <c r="N60" s="23">
        <f t="shared" si="28"/>
        <v>455315790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79.322594258758855</v>
      </c>
      <c r="S60" s="23">
        <f>[1]Sheet1!S26</f>
        <v>13846030</v>
      </c>
      <c r="T60" s="23">
        <f>[1]Sheet1!T26</f>
        <v>14699040</v>
      </c>
    </row>
    <row r="61" spans="1:20" ht="18.75" customHeight="1">
      <c r="A61" s="73"/>
      <c r="B61" s="64"/>
      <c r="C61" s="96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854815520</v>
      </c>
      <c r="I61" s="23">
        <f>[1]Sheet1!J27</f>
        <v>23160300040</v>
      </c>
      <c r="J61" s="23">
        <f>[1]Sheet1!K27</f>
        <v>612506920</v>
      </c>
      <c r="K61" s="23">
        <f>[1]Sheet1!L27</f>
        <v>22686006490</v>
      </c>
      <c r="L61" s="23">
        <f>[1]Sheet1!M27</f>
        <v>0</v>
      </c>
      <c r="M61" s="23">
        <f>[1]Sheet1!N27</f>
        <v>0</v>
      </c>
      <c r="N61" s="23">
        <f t="shared" si="28"/>
        <v>474293550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97.95212691899134</v>
      </c>
      <c r="S61" s="23">
        <f>[1]Sheet1!S27</f>
        <v>17560650</v>
      </c>
      <c r="T61" s="23">
        <f>[1]Sheet1!T27</f>
        <v>31973510</v>
      </c>
    </row>
    <row r="62" spans="1:20" ht="18.75" customHeight="1">
      <c r="A62" s="73"/>
      <c r="B62" s="64"/>
      <c r="C62" s="97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1557283550</v>
      </c>
      <c r="I62" s="23">
        <f>[1]Sheet1!J28</f>
        <v>10003438250</v>
      </c>
      <c r="J62" s="23">
        <f>[1]Sheet1!K28</f>
        <v>1537083090</v>
      </c>
      <c r="K62" s="23">
        <f>[1]Sheet1!L28</f>
        <v>9817020570</v>
      </c>
      <c r="L62" s="23">
        <f>[1]Sheet1!M28</f>
        <v>0</v>
      </c>
      <c r="M62" s="23">
        <f>[1]Sheet1!N28</f>
        <v>0</v>
      </c>
      <c r="N62" s="23">
        <f t="shared" si="28"/>
        <v>186417680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98.136463930289167</v>
      </c>
      <c r="S62" s="23">
        <f>[1]Sheet1!S28</f>
        <v>4995240</v>
      </c>
      <c r="T62" s="23">
        <f>[1]Sheet1!T28</f>
        <v>70266330</v>
      </c>
    </row>
    <row r="63" spans="1:20" ht="18.75" customHeight="1">
      <c r="A63" s="73"/>
      <c r="B63" s="64"/>
      <c r="C63" s="66" t="s">
        <v>59</v>
      </c>
      <c r="D63" s="67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3"/>
      <c r="B64" s="65"/>
      <c r="C64" s="66" t="s">
        <v>72</v>
      </c>
      <c r="D64" s="67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3"/>
      <c r="B65" s="94" t="s">
        <v>73</v>
      </c>
      <c r="C65" s="66" t="s">
        <v>23</v>
      </c>
      <c r="D65" s="67"/>
      <c r="E65" s="19">
        <f t="shared" ref="E65:N65" si="29">SUM(E66:E71)</f>
        <v>107854000000</v>
      </c>
      <c r="F65" s="19">
        <f t="shared" si="29"/>
        <v>0</v>
      </c>
      <c r="G65" s="19">
        <f t="shared" si="29"/>
        <v>0</v>
      </c>
      <c r="H65" s="19">
        <f t="shared" si="29"/>
        <v>197839690</v>
      </c>
      <c r="I65" s="19">
        <f t="shared" si="29"/>
        <v>486739280</v>
      </c>
      <c r="J65" s="19">
        <f t="shared" si="29"/>
        <v>162051340</v>
      </c>
      <c r="K65" s="19">
        <f t="shared" si="29"/>
        <v>394340200</v>
      </c>
      <c r="L65" s="19">
        <f t="shared" si="29"/>
        <v>0</v>
      </c>
      <c r="M65" s="19">
        <f t="shared" si="29"/>
        <v>0</v>
      </c>
      <c r="N65" s="19">
        <f t="shared" si="29"/>
        <v>92399080</v>
      </c>
      <c r="O65" s="20">
        <f t="shared" si="22"/>
        <v>0.36562408441040667</v>
      </c>
      <c r="P65" s="20">
        <f t="shared" si="23"/>
        <v>0</v>
      </c>
      <c r="Q65" s="20">
        <f t="shared" si="24"/>
        <v>0</v>
      </c>
      <c r="R65" s="20">
        <f t="shared" si="25"/>
        <v>81.016720080614817</v>
      </c>
      <c r="S65" s="19">
        <f>SUM(S66:S71)</f>
        <v>0</v>
      </c>
      <c r="T65" s="21">
        <f>SUM(T66:T71)</f>
        <v>0</v>
      </c>
    </row>
    <row r="66" spans="1:20" ht="18.75" customHeight="1">
      <c r="A66" s="73"/>
      <c r="B66" s="85"/>
      <c r="C66" s="66" t="s">
        <v>74</v>
      </c>
      <c r="D66" s="67"/>
      <c r="E66" s="23">
        <f>[1]Sheet1!$F$51</f>
        <v>107854000000</v>
      </c>
      <c r="F66" s="23"/>
      <c r="G66" s="23">
        <f>[1]Sheet1!$G$51</f>
        <v>0</v>
      </c>
      <c r="H66" s="23">
        <f>[1]Sheet1!I51</f>
        <v>10310840</v>
      </c>
      <c r="I66" s="23">
        <f>[1]Sheet1!J51</f>
        <v>79393150</v>
      </c>
      <c r="J66" s="23">
        <f>[1]Sheet1!K51</f>
        <v>28890740</v>
      </c>
      <c r="K66" s="23">
        <f>[1]Sheet1!L51</f>
        <v>71343730</v>
      </c>
      <c r="L66" s="23">
        <f>[1]Sheet1!M51</f>
        <v>0</v>
      </c>
      <c r="M66" s="23">
        <f>[1]Sheet1!N51</f>
        <v>0</v>
      </c>
      <c r="N66" s="23">
        <f t="shared" ref="N66:N71" si="30">I66-K66-M66</f>
        <v>8049420</v>
      </c>
      <c r="O66" s="20">
        <f t="shared" si="22"/>
        <v>6.6148432139744473E-2</v>
      </c>
      <c r="P66" s="20">
        <f t="shared" si="23"/>
        <v>0</v>
      </c>
      <c r="Q66" s="20">
        <f t="shared" si="24"/>
        <v>0</v>
      </c>
      <c r="R66" s="20">
        <f t="shared" si="25"/>
        <v>89.861316750878387</v>
      </c>
      <c r="S66" s="23">
        <f>[1]Sheet1!S51</f>
        <v>0</v>
      </c>
      <c r="T66" s="23">
        <f>[1]Sheet1!T51</f>
        <v>0</v>
      </c>
    </row>
    <row r="67" spans="1:20" ht="18.75" customHeight="1">
      <c r="A67" s="73"/>
      <c r="B67" s="85"/>
      <c r="C67" s="66" t="s">
        <v>75</v>
      </c>
      <c r="D67" s="67"/>
      <c r="E67" s="23"/>
      <c r="F67" s="23"/>
      <c r="G67" s="23"/>
      <c r="H67" s="23">
        <f>[1]Sheet1!I55</f>
        <v>25018690</v>
      </c>
      <c r="I67" s="23">
        <f>[1]Sheet1!J55</f>
        <v>28574790</v>
      </c>
      <c r="J67" s="23">
        <f>[1]Sheet1!K55</f>
        <v>2494620</v>
      </c>
      <c r="K67" s="23">
        <f>[1]Sheet1!L55</f>
        <v>5429010</v>
      </c>
      <c r="L67" s="23">
        <f>[1]Sheet1!M55</f>
        <v>0</v>
      </c>
      <c r="M67" s="23">
        <f>[1]Sheet1!N55</f>
        <v>0</v>
      </c>
      <c r="N67" s="23">
        <f t="shared" si="30"/>
        <v>23145780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18.999299732386486</v>
      </c>
      <c r="S67" s="23">
        <f>[1]Sheet1!S55</f>
        <v>0</v>
      </c>
      <c r="T67" s="23">
        <f>[1]Sheet1!T55</f>
        <v>0</v>
      </c>
    </row>
    <row r="68" spans="1:20" ht="18.75" customHeight="1">
      <c r="A68" s="73"/>
      <c r="B68" s="85"/>
      <c r="C68" s="66" t="s">
        <v>76</v>
      </c>
      <c r="D68" s="67"/>
      <c r="E68" s="23"/>
      <c r="F68" s="23"/>
      <c r="G68" s="23"/>
      <c r="H68" s="23">
        <f>[1]Sheet1!I54</f>
        <v>162510160</v>
      </c>
      <c r="I68" s="23">
        <f>[1]Sheet1!J54</f>
        <v>378771340</v>
      </c>
      <c r="J68" s="23">
        <f>[1]Sheet1!K54</f>
        <v>130665980</v>
      </c>
      <c r="K68" s="23">
        <f>[1]Sheet1!L54</f>
        <v>317567460</v>
      </c>
      <c r="L68" s="23">
        <f>[1]Sheet1!M54</f>
        <v>0</v>
      </c>
      <c r="M68" s="23">
        <f>[1]Sheet1!N54</f>
        <v>0</v>
      </c>
      <c r="N68" s="23">
        <f t="shared" si="30"/>
        <v>61203880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83.841470159806704</v>
      </c>
      <c r="S68" s="23">
        <f>[1]Sheet1!S54</f>
        <v>0</v>
      </c>
      <c r="T68" s="23">
        <f>[1]Sheet1!T54</f>
        <v>0</v>
      </c>
    </row>
    <row r="69" spans="1:20" ht="18.75" customHeight="1">
      <c r="A69" s="73"/>
      <c r="B69" s="85"/>
      <c r="C69" s="66" t="s">
        <v>77</v>
      </c>
      <c r="D69" s="67"/>
      <c r="E69" s="23"/>
      <c r="F69" s="23"/>
      <c r="G69" s="23"/>
      <c r="H69" s="23">
        <f>[1]Sheet1!I52</f>
        <v>0</v>
      </c>
      <c r="I69" s="23">
        <f>[1]Sheet1!J52</f>
        <v>0</v>
      </c>
      <c r="J69" s="23">
        <f>[1]Sheet1!K52</f>
        <v>0</v>
      </c>
      <c r="K69" s="23">
        <f>[1]Sheet1!L52</f>
        <v>0</v>
      </c>
      <c r="L69" s="23">
        <f>[1]Sheet1!M52</f>
        <v>0</v>
      </c>
      <c r="M69" s="23">
        <f>[1]Sheet1!N52</f>
        <v>0</v>
      </c>
      <c r="N69" s="23">
        <f t="shared" si="30"/>
        <v>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0</v>
      </c>
      <c r="S69" s="23">
        <f>[1]Sheet1!S52</f>
        <v>0</v>
      </c>
      <c r="T69" s="23">
        <f>[1]Sheet1!T52</f>
        <v>0</v>
      </c>
    </row>
    <row r="70" spans="1:20" ht="18.75" customHeight="1">
      <c r="A70" s="73"/>
      <c r="B70" s="85"/>
      <c r="C70" s="66" t="s">
        <v>78</v>
      </c>
      <c r="D70" s="67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3"/>
      <c r="B71" s="86"/>
      <c r="C71" s="66" t="s">
        <v>79</v>
      </c>
      <c r="D71" s="67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3"/>
      <c r="B72" s="100" t="s">
        <v>80</v>
      </c>
      <c r="C72" s="66" t="s">
        <v>23</v>
      </c>
      <c r="D72" s="90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2333560</v>
      </c>
      <c r="I72" s="19">
        <f t="shared" si="31"/>
        <v>38650920</v>
      </c>
      <c r="J72" s="19">
        <f t="shared" si="31"/>
        <v>2327590</v>
      </c>
      <c r="K72" s="19">
        <f t="shared" si="31"/>
        <v>34580770</v>
      </c>
      <c r="L72" s="19">
        <f t="shared" si="31"/>
        <v>0</v>
      </c>
      <c r="M72" s="19">
        <f t="shared" si="31"/>
        <v>0</v>
      </c>
      <c r="N72" s="19">
        <f t="shared" si="31"/>
        <v>4070150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89.469461528988177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3"/>
      <c r="B73" s="85"/>
      <c r="C73" s="66" t="s">
        <v>74</v>
      </c>
      <c r="D73" s="90"/>
      <c r="E73" s="23"/>
      <c r="F73" s="23"/>
      <c r="G73" s="23"/>
      <c r="H73" s="23">
        <f>[1]Sheet1!I96</f>
        <v>130440</v>
      </c>
      <c r="I73" s="23">
        <f>[1]Sheet1!J96</f>
        <v>14804610</v>
      </c>
      <c r="J73" s="23">
        <f>[1]Sheet1!K96</f>
        <v>212560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3"/>
      <c r="B74" s="85"/>
      <c r="C74" s="66" t="s">
        <v>81</v>
      </c>
      <c r="D74" s="90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3"/>
      <c r="B75" s="85"/>
      <c r="C75" s="66" t="s">
        <v>82</v>
      </c>
      <c r="D75" s="90"/>
      <c r="E75" s="23"/>
      <c r="F75" s="23"/>
      <c r="G75" s="23"/>
      <c r="H75" s="23">
        <f>[1]Sheet1!I99</f>
        <v>2203120</v>
      </c>
      <c r="I75" s="23">
        <f>[1]Sheet1!J99</f>
        <v>23619280</v>
      </c>
      <c r="J75" s="23">
        <f>[1]Sheet1!K99</f>
        <v>2115030</v>
      </c>
      <c r="K75" s="23">
        <f>[1]Sheet1!L99</f>
        <v>19581710</v>
      </c>
      <c r="L75" s="23">
        <f>[1]Sheet1!M99</f>
        <v>0</v>
      </c>
      <c r="M75" s="23">
        <f>[1]Sheet1!N99</f>
        <v>0</v>
      </c>
      <c r="N75" s="23">
        <f t="shared" si="32"/>
        <v>4037570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82.905617783437933</v>
      </c>
      <c r="S75" s="23">
        <f>[1]Sheet1!S99</f>
        <v>0</v>
      </c>
      <c r="T75" s="23">
        <f>[1]Sheet1!T99</f>
        <v>0</v>
      </c>
    </row>
    <row r="76" spans="1:20" ht="17.25" customHeight="1">
      <c r="A76" s="73"/>
      <c r="B76" s="85"/>
      <c r="C76" s="66" t="s">
        <v>83</v>
      </c>
      <c r="D76" s="90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3"/>
      <c r="B77" s="85"/>
      <c r="C77" s="66" t="s">
        <v>78</v>
      </c>
      <c r="D77" s="90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3"/>
      <c r="B78" s="86"/>
      <c r="C78" s="66" t="s">
        <v>84</v>
      </c>
      <c r="D78" s="90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3"/>
      <c r="B79" s="94" t="s">
        <v>85</v>
      </c>
      <c r="C79" s="66" t="s">
        <v>23</v>
      </c>
      <c r="D79" s="67"/>
      <c r="E79" s="19">
        <f t="shared" ref="E79:N79" si="37">SUM(E80:E85)</f>
        <v>27153000000</v>
      </c>
      <c r="F79" s="19">
        <f t="shared" si="37"/>
        <v>0</v>
      </c>
      <c r="G79" s="19">
        <f t="shared" si="37"/>
        <v>14241000000</v>
      </c>
      <c r="H79" s="19">
        <f t="shared" si="37"/>
        <v>13289992730</v>
      </c>
      <c r="I79" s="19">
        <f t="shared" si="37"/>
        <v>22491472750</v>
      </c>
      <c r="J79" s="19">
        <f t="shared" si="37"/>
        <v>7619343200</v>
      </c>
      <c r="K79" s="19">
        <f t="shared" si="37"/>
        <v>16674619510</v>
      </c>
      <c r="L79" s="19">
        <f t="shared" si="37"/>
        <v>0</v>
      </c>
      <c r="M79" s="19">
        <f t="shared" si="37"/>
        <v>0</v>
      </c>
      <c r="N79" s="19">
        <f t="shared" si="37"/>
        <v>5816853240</v>
      </c>
      <c r="O79" s="20">
        <f t="shared" si="33"/>
        <v>61.409860825691453</v>
      </c>
      <c r="P79" s="20">
        <f t="shared" si="34"/>
        <v>0</v>
      </c>
      <c r="Q79" s="20">
        <f t="shared" si="35"/>
        <v>117.08882459096974</v>
      </c>
      <c r="R79" s="20">
        <f t="shared" si="36"/>
        <v>74.137517339766021</v>
      </c>
      <c r="S79" s="19">
        <f>SUM(S80:S85)</f>
        <v>50933620</v>
      </c>
      <c r="T79" s="21">
        <f>SUM(T80:T85)</f>
        <v>229965150</v>
      </c>
    </row>
    <row r="80" spans="1:20" ht="18.75" customHeight="1">
      <c r="A80" s="73"/>
      <c r="B80" s="85"/>
      <c r="C80" s="66" t="s">
        <v>86</v>
      </c>
      <c r="D80" s="67"/>
      <c r="E80" s="23">
        <f>[1]Sheet1!$F$31</f>
        <v>27153000000</v>
      </c>
      <c r="F80" s="23"/>
      <c r="G80" s="23">
        <f>[1]Sheet1!$G$31</f>
        <v>14241000000</v>
      </c>
      <c r="H80" s="23">
        <f>[1]Sheet1!I31</f>
        <v>13244960790</v>
      </c>
      <c r="I80" s="23">
        <f>[1]Sheet1!J31</f>
        <v>22430722770</v>
      </c>
      <c r="J80" s="23">
        <f>[1]Sheet1!K31</f>
        <v>7593420080</v>
      </c>
      <c r="K80" s="23">
        <f>[1]Sheet1!L31</f>
        <v>16632946750</v>
      </c>
      <c r="L80" s="23">
        <f>[1]Sheet1!M31</f>
        <v>0</v>
      </c>
      <c r="M80" s="23">
        <f>[1]Sheet1!N31</f>
        <v>0</v>
      </c>
      <c r="N80" s="23">
        <f t="shared" ref="N80:N85" si="38">I80-K80-M80</f>
        <v>5797776020</v>
      </c>
      <c r="O80" s="20">
        <f t="shared" si="33"/>
        <v>61.256386955400878</v>
      </c>
      <c r="P80" s="20">
        <f t="shared" si="34"/>
        <v>0</v>
      </c>
      <c r="Q80" s="20">
        <f t="shared" si="35"/>
        <v>116.79619935397795</v>
      </c>
      <c r="R80" s="20">
        <f t="shared" si="36"/>
        <v>74.152522504739608</v>
      </c>
      <c r="S80" s="23">
        <f>[1]Sheet1!S31</f>
        <v>50762430</v>
      </c>
      <c r="T80" s="23">
        <f>[1]Sheet1!T30</f>
        <v>0</v>
      </c>
    </row>
    <row r="81" spans="1:20" ht="18.75" customHeight="1">
      <c r="A81" s="73"/>
      <c r="B81" s="85"/>
      <c r="C81" s="66" t="s">
        <v>87</v>
      </c>
      <c r="D81" s="67"/>
      <c r="E81" s="23"/>
      <c r="F81" s="23"/>
      <c r="G81" s="23"/>
      <c r="H81" s="23">
        <f>[1]Sheet1!I32</f>
        <v>6440280</v>
      </c>
      <c r="I81" s="23">
        <f>[1]Sheet1!J32</f>
        <v>9089170</v>
      </c>
      <c r="J81" s="23">
        <f>[1]Sheet1!K32</f>
        <v>3446030</v>
      </c>
      <c r="K81" s="23">
        <f>[1]Sheet1!L32</f>
        <v>6094920</v>
      </c>
      <c r="L81" s="23">
        <f>[1]Sheet1!M32</f>
        <v>0</v>
      </c>
      <c r="M81" s="23">
        <f>[1]Sheet1!N32</f>
        <v>0</v>
      </c>
      <c r="N81" s="23">
        <f t="shared" si="38"/>
        <v>2994250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67.056947994151287</v>
      </c>
      <c r="S81" s="23">
        <f>[1]Sheet1!S32</f>
        <v>30470</v>
      </c>
      <c r="T81" s="23">
        <f>[1]Sheet1!T31</f>
        <v>229781210</v>
      </c>
    </row>
    <row r="82" spans="1:20" ht="18.75" customHeight="1">
      <c r="A82" s="73"/>
      <c r="B82" s="85"/>
      <c r="C82" s="66" t="s">
        <v>88</v>
      </c>
      <c r="D82" s="67"/>
      <c r="E82" s="23"/>
      <c r="F82" s="23"/>
      <c r="G82" s="23"/>
      <c r="H82" s="23">
        <f>[1]Sheet1!I33</f>
        <v>38591660</v>
      </c>
      <c r="I82" s="23">
        <f>[1]Sheet1!J33</f>
        <v>51660810</v>
      </c>
      <c r="J82" s="23">
        <f>[1]Sheet1!K33</f>
        <v>22477090</v>
      </c>
      <c r="K82" s="23">
        <f>[1]Sheet1!L33</f>
        <v>35577840</v>
      </c>
      <c r="L82" s="23">
        <f>[1]Sheet1!M33</f>
        <v>0</v>
      </c>
      <c r="M82" s="23">
        <f>[1]Sheet1!N33</f>
        <v>0</v>
      </c>
      <c r="N82" s="23">
        <f t="shared" si="38"/>
        <v>16082970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68.868142021002001</v>
      </c>
      <c r="S82" s="23">
        <f>[1]Sheet1!S33</f>
        <v>140720</v>
      </c>
      <c r="T82" s="23">
        <f>[1]Sheet1!T32</f>
        <v>43220</v>
      </c>
    </row>
    <row r="83" spans="1:20" ht="18.75" customHeight="1">
      <c r="A83" s="73"/>
      <c r="B83" s="85"/>
      <c r="C83" s="66" t="s">
        <v>89</v>
      </c>
      <c r="D83" s="67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140720</v>
      </c>
    </row>
    <row r="84" spans="1:20" ht="18.75" customHeight="1">
      <c r="A84" s="73"/>
      <c r="B84" s="85"/>
      <c r="C84" s="66" t="s">
        <v>90</v>
      </c>
      <c r="D84" s="67"/>
      <c r="E84" s="23"/>
      <c r="F84" s="23"/>
      <c r="G84" s="23"/>
      <c r="H84" s="23">
        <f>[1]Sheet1!I35</f>
        <v>0</v>
      </c>
      <c r="I84" s="23">
        <f>[1]Sheet1!J35</f>
        <v>0</v>
      </c>
      <c r="J84" s="23">
        <f>[1]Sheet1!K35</f>
        <v>0</v>
      </c>
      <c r="K84" s="23">
        <f>[1]Sheet1!L35</f>
        <v>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0</v>
      </c>
      <c r="S84" s="23">
        <f>[1]Sheet1!S35</f>
        <v>0</v>
      </c>
      <c r="T84" s="23">
        <f>[1]Sheet1!T34</f>
        <v>0</v>
      </c>
    </row>
    <row r="85" spans="1:20" ht="18.75" customHeight="1">
      <c r="A85" s="73"/>
      <c r="B85" s="86"/>
      <c r="C85" s="66" t="s">
        <v>79</v>
      </c>
      <c r="D85" s="67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3"/>
      <c r="B86" s="103" t="s">
        <v>91</v>
      </c>
      <c r="C86" s="66" t="s">
        <v>23</v>
      </c>
      <c r="D86" s="67"/>
      <c r="E86" s="19">
        <f t="shared" ref="E86:N86" si="39">SUM(E87:E88)</f>
        <v>15059000000</v>
      </c>
      <c r="F86" s="19">
        <f t="shared" si="39"/>
        <v>0</v>
      </c>
      <c r="G86" s="19">
        <f t="shared" si="39"/>
        <v>3513000000</v>
      </c>
      <c r="H86" s="19">
        <f t="shared" si="39"/>
        <v>410342920</v>
      </c>
      <c r="I86" s="19">
        <f t="shared" si="39"/>
        <v>2765718940</v>
      </c>
      <c r="J86" s="19">
        <f t="shared" si="39"/>
        <v>404037410</v>
      </c>
      <c r="K86" s="19">
        <f t="shared" si="39"/>
        <v>2757401180</v>
      </c>
      <c r="L86" s="19">
        <f t="shared" si="39"/>
        <v>0</v>
      </c>
      <c r="M86" s="19">
        <f t="shared" si="39"/>
        <v>0</v>
      </c>
      <c r="N86" s="19">
        <f t="shared" si="39"/>
        <v>8317760</v>
      </c>
      <c r="O86" s="20">
        <f t="shared" si="33"/>
        <v>18.310652632976957</v>
      </c>
      <c r="P86" s="20">
        <f t="shared" si="34"/>
        <v>0</v>
      </c>
      <c r="Q86" s="20">
        <f t="shared" si="35"/>
        <v>78.491351551380589</v>
      </c>
      <c r="R86" s="20">
        <f t="shared" si="36"/>
        <v>99.699255051563554</v>
      </c>
      <c r="S86" s="19">
        <f>SUM(S87:S88)</f>
        <v>0</v>
      </c>
      <c r="T86" s="21">
        <f>SUM(T87:T88)</f>
        <v>0</v>
      </c>
    </row>
    <row r="87" spans="1:20" ht="20.25" customHeight="1">
      <c r="A87" s="73"/>
      <c r="B87" s="64"/>
      <c r="C87" s="66" t="s">
        <v>92</v>
      </c>
      <c r="D87" s="67"/>
      <c r="E87" s="23">
        <f>[1]Sheet1!$F$38</f>
        <v>6978000000</v>
      </c>
      <c r="F87" s="23"/>
      <c r="G87" s="23">
        <f>[1]Sheet1!$G$38</f>
        <v>3486000000</v>
      </c>
      <c r="H87" s="23">
        <f>[1]Sheet1!I38</f>
        <v>403870430</v>
      </c>
      <c r="I87" s="23">
        <f>[1]Sheet1!J38</f>
        <v>2732545230</v>
      </c>
      <c r="J87" s="23">
        <f>[1]Sheet1!K38</f>
        <v>403637860</v>
      </c>
      <c r="K87" s="23">
        <f>[1]Sheet1!L38</f>
        <v>2731086070</v>
      </c>
      <c r="L87" s="23">
        <f>[1]Sheet1!M38</f>
        <v>0</v>
      </c>
      <c r="M87" s="23">
        <f>[1]Sheet1!N38</f>
        <v>0</v>
      </c>
      <c r="N87" s="23">
        <f>I87-K87-M87</f>
        <v>1459160</v>
      </c>
      <c r="O87" s="20">
        <f t="shared" si="33"/>
        <v>39.138522069360846</v>
      </c>
      <c r="P87" s="20">
        <f t="shared" si="34"/>
        <v>0</v>
      </c>
      <c r="Q87" s="20">
        <f t="shared" si="35"/>
        <v>78.344408204245553</v>
      </c>
      <c r="R87" s="20">
        <f t="shared" si="36"/>
        <v>99.946600700915027</v>
      </c>
      <c r="S87" s="23">
        <f>[1]Sheet1!S38</f>
        <v>0</v>
      </c>
      <c r="T87" s="23">
        <f>[1]Sheet1!T38</f>
        <v>0</v>
      </c>
    </row>
    <row r="88" spans="1:20" ht="20.25" customHeight="1">
      <c r="A88" s="73"/>
      <c r="B88" s="65"/>
      <c r="C88" s="66" t="s">
        <v>93</v>
      </c>
      <c r="D88" s="67"/>
      <c r="E88" s="23">
        <f>[1]Sheet1!$F$39</f>
        <v>8081000000</v>
      </c>
      <c r="F88" s="23"/>
      <c r="G88" s="23">
        <f>[1]Sheet1!$G$39</f>
        <v>27000000</v>
      </c>
      <c r="H88" s="23">
        <f>[1]Sheet1!I39</f>
        <v>6472490</v>
      </c>
      <c r="I88" s="23">
        <f>[1]Sheet1!J39</f>
        <v>33173710</v>
      </c>
      <c r="J88" s="23">
        <f>[1]Sheet1!K39</f>
        <v>399550</v>
      </c>
      <c r="K88" s="23">
        <f>[1]Sheet1!L39</f>
        <v>26315110</v>
      </c>
      <c r="L88" s="23">
        <f>[1]Sheet1!M39</f>
        <v>0</v>
      </c>
      <c r="M88" s="23">
        <f>[1]Sheet1!N39</f>
        <v>0</v>
      </c>
      <c r="N88" s="23">
        <f>I88-K88-M88</f>
        <v>6858600</v>
      </c>
      <c r="O88" s="20">
        <f t="shared" si="33"/>
        <v>0.32564175225838388</v>
      </c>
      <c r="P88" s="20">
        <f t="shared" si="34"/>
        <v>0</v>
      </c>
      <c r="Q88" s="20">
        <f t="shared" si="35"/>
        <v>97.46337037037037</v>
      </c>
      <c r="R88" s="20">
        <f t="shared" si="36"/>
        <v>79.325194559185576</v>
      </c>
      <c r="S88" s="23">
        <f>[1]Sheet1!S39</f>
        <v>0</v>
      </c>
      <c r="T88" s="23">
        <f>[1]Sheet1!T39</f>
        <v>0</v>
      </c>
    </row>
    <row r="89" spans="1:20" ht="20.25" customHeight="1">
      <c r="A89" s="73"/>
      <c r="B89" s="101" t="s">
        <v>94</v>
      </c>
      <c r="C89" s="80" t="s">
        <v>23</v>
      </c>
      <c r="D89" s="81"/>
      <c r="E89" s="19">
        <f>SUM(E90:E91)</f>
        <v>39375000000</v>
      </c>
      <c r="F89" s="19">
        <f t="shared" ref="F89:M89" si="40">SUM(F90:F91)</f>
        <v>0</v>
      </c>
      <c r="G89" s="19">
        <f t="shared" si="40"/>
        <v>15207000000</v>
      </c>
      <c r="H89" s="19">
        <f t="shared" si="40"/>
        <v>5200530790</v>
      </c>
      <c r="I89" s="19">
        <f t="shared" si="40"/>
        <v>13771997600</v>
      </c>
      <c r="J89" s="19">
        <f t="shared" si="40"/>
        <v>3614109100</v>
      </c>
      <c r="K89" s="19">
        <f t="shared" si="40"/>
        <v>12118431580</v>
      </c>
      <c r="L89" s="19">
        <f t="shared" si="40"/>
        <v>0</v>
      </c>
      <c r="M89" s="19">
        <f t="shared" si="40"/>
        <v>0</v>
      </c>
      <c r="N89" s="19">
        <f>SUM(N90:N91)</f>
        <v>1653566020</v>
      </c>
      <c r="O89" s="20">
        <f>IF(E89=0,0,+K89/E89)*100</f>
        <v>30.776969092063496</v>
      </c>
      <c r="P89" s="20">
        <f>IF(F89=0,0,+K89/F89)*100</f>
        <v>0</v>
      </c>
      <c r="Q89" s="20">
        <f>IF(G89=0,0,+K89/G89)*100</f>
        <v>79.689824291444737</v>
      </c>
      <c r="R89" s="20">
        <f>IF(I89=0,0,+K89/I89)*100</f>
        <v>87.993273975011448</v>
      </c>
      <c r="S89" s="19">
        <f>SUM(S90:S91)</f>
        <v>22266110</v>
      </c>
      <c r="T89" s="21">
        <f>SUM(T90:T91)</f>
        <v>96588770</v>
      </c>
    </row>
    <row r="90" spans="1:20" ht="20.25" customHeight="1">
      <c r="A90" s="73"/>
      <c r="B90" s="102"/>
      <c r="C90" s="80" t="s">
        <v>94</v>
      </c>
      <c r="D90" s="81"/>
      <c r="E90" s="23">
        <f>[1]Sheet1!$F$41</f>
        <v>39375000000</v>
      </c>
      <c r="F90" s="23"/>
      <c r="G90" s="23">
        <f>[1]Sheet1!$G$41</f>
        <v>15207000000</v>
      </c>
      <c r="H90" s="23">
        <f>[1]Sheet1!I41</f>
        <v>5200530790</v>
      </c>
      <c r="I90" s="23">
        <f>[1]Sheet1!J41</f>
        <v>13771997600</v>
      </c>
      <c r="J90" s="23">
        <f>[1]Sheet1!K41</f>
        <v>3614109100</v>
      </c>
      <c r="K90" s="23">
        <f>[1]Sheet1!L41</f>
        <v>12118431580</v>
      </c>
      <c r="L90" s="23">
        <f>[1]Sheet1!M41</f>
        <v>0</v>
      </c>
      <c r="M90" s="23">
        <f>[1]Sheet1!N41</f>
        <v>0</v>
      </c>
      <c r="N90" s="23">
        <f>I90-K90-M90</f>
        <v>1653566020</v>
      </c>
      <c r="O90" s="20">
        <f>IF(E90=0,0,+K90/E90)*100</f>
        <v>30.776969092063496</v>
      </c>
      <c r="P90" s="20">
        <f>IF(F90=0,0,+K90/F90)*100</f>
        <v>0</v>
      </c>
      <c r="Q90" s="20">
        <f>IF(G90=0,0,+K90/G90)*100</f>
        <v>79.689824291444737</v>
      </c>
      <c r="R90" s="20">
        <f>IF(I90=0,0,+K90/I90)*100</f>
        <v>87.993273975011448</v>
      </c>
      <c r="S90" s="23">
        <f>[1]Sheet1!S41</f>
        <v>22266110</v>
      </c>
      <c r="T90" s="23">
        <f>[1]Sheet1!T41</f>
        <v>96588770</v>
      </c>
    </row>
    <row r="91" spans="1:20" ht="20.25" customHeight="1">
      <c r="A91" s="73"/>
      <c r="B91" s="102"/>
      <c r="C91" s="80" t="s">
        <v>95</v>
      </c>
      <c r="D91" s="81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0</v>
      </c>
      <c r="I91" s="23">
        <f>[1]Sheet1!J42</f>
        <v>0</v>
      </c>
      <c r="J91" s="23">
        <f>[1]Sheet1!K42</f>
        <v>0</v>
      </c>
      <c r="K91" s="23">
        <f>[1]Sheet1!L42</f>
        <v>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0</v>
      </c>
      <c r="S91" s="23">
        <f>[1]Sheet1!S42</f>
        <v>0</v>
      </c>
      <c r="T91" s="23">
        <f>[1]Sheet1!T42</f>
        <v>0</v>
      </c>
    </row>
    <row r="92" spans="1:20" ht="20.25" customHeight="1">
      <c r="A92" s="73"/>
      <c r="B92" s="104" t="s">
        <v>96</v>
      </c>
      <c r="C92" s="106" t="s">
        <v>23</v>
      </c>
      <c r="D92" s="107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3"/>
      <c r="B93" s="64"/>
      <c r="C93" s="66" t="s">
        <v>97</v>
      </c>
      <c r="D93" s="67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74"/>
      <c r="B94" s="105"/>
      <c r="C94" s="108" t="s">
        <v>98</v>
      </c>
      <c r="D94" s="109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3" t="s">
        <v>99</v>
      </c>
      <c r="B95" s="112" t="s">
        <v>23</v>
      </c>
      <c r="C95" s="113" t="s">
        <v>100</v>
      </c>
      <c r="D95" s="114"/>
      <c r="E95" s="35">
        <f t="shared" ref="E95:M95" si="43">SUM(E96:E100)</f>
        <v>1530000000</v>
      </c>
      <c r="F95" s="35">
        <f t="shared" si="43"/>
        <v>0</v>
      </c>
      <c r="G95" s="35">
        <f t="shared" si="43"/>
        <v>765000000</v>
      </c>
      <c r="H95" s="35">
        <f t="shared" si="43"/>
        <v>-94571290</v>
      </c>
      <c r="I95" s="35">
        <f t="shared" si="43"/>
        <v>10668087166</v>
      </c>
      <c r="J95" s="35">
        <f t="shared" si="43"/>
        <v>300434700</v>
      </c>
      <c r="K95" s="35">
        <f t="shared" si="43"/>
        <v>475276630</v>
      </c>
      <c r="L95" s="35">
        <f t="shared" si="43"/>
        <v>7017890</v>
      </c>
      <c r="M95" s="35">
        <f t="shared" si="43"/>
        <v>7551800</v>
      </c>
      <c r="N95" s="35">
        <f t="shared" si="42"/>
        <v>10185258736</v>
      </c>
      <c r="O95" s="36">
        <f t="shared" si="33"/>
        <v>31.063832026143789</v>
      </c>
      <c r="P95" s="36">
        <f t="shared" si="34"/>
        <v>0</v>
      </c>
      <c r="Q95" s="36">
        <f t="shared" si="35"/>
        <v>62.127664052287578</v>
      </c>
      <c r="R95" s="36">
        <f t="shared" si="36"/>
        <v>4.4551251091642987</v>
      </c>
      <c r="S95" s="35">
        <f>SUM(S96:S100)</f>
        <v>133194000</v>
      </c>
      <c r="T95" s="37">
        <f>SUM(T96:T100)</f>
        <v>1901839340</v>
      </c>
    </row>
    <row r="96" spans="1:20" ht="19.5" customHeight="1">
      <c r="A96" s="110"/>
      <c r="B96" s="76"/>
      <c r="C96" s="66" t="s">
        <v>25</v>
      </c>
      <c r="D96" s="67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-119708280</v>
      </c>
      <c r="I96" s="19">
        <f t="shared" si="44"/>
        <v>2113491866</v>
      </c>
      <c r="J96" s="19">
        <f t="shared" si="44"/>
        <v>-36093520</v>
      </c>
      <c r="K96" s="19">
        <f t="shared" si="44"/>
        <v>-603394680</v>
      </c>
      <c r="L96" s="19">
        <f t="shared" si="44"/>
        <v>471390</v>
      </c>
      <c r="M96" s="19">
        <f t="shared" si="44"/>
        <v>546430</v>
      </c>
      <c r="N96" s="19">
        <f t="shared" si="44"/>
        <v>2716340116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-28.549657072586054</v>
      </c>
      <c r="S96" s="19">
        <f t="shared" si="44"/>
        <v>127671730</v>
      </c>
      <c r="T96" s="21">
        <f t="shared" si="44"/>
        <v>1793216390</v>
      </c>
    </row>
    <row r="97" spans="1:20" ht="19.5" customHeight="1">
      <c r="A97" s="110"/>
      <c r="B97" s="76"/>
      <c r="C97" s="66" t="s">
        <v>26</v>
      </c>
      <c r="D97" s="67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110"/>
      <c r="B98" s="76"/>
      <c r="C98" s="66" t="s">
        <v>27</v>
      </c>
      <c r="D98" s="67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110"/>
      <c r="B99" s="76"/>
      <c r="C99" s="66" t="s">
        <v>28</v>
      </c>
      <c r="D99" s="67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110"/>
      <c r="B100" s="77"/>
      <c r="C100" s="108" t="s">
        <v>29</v>
      </c>
      <c r="D100" s="109"/>
      <c r="E100" s="39">
        <f>SUM(E111,E135,E136,E150,E159,E160,E163)</f>
        <v>1530000000</v>
      </c>
      <c r="F100" s="39">
        <f t="shared" ref="F100:T100" si="45">SUM(F111,F135,F136,F150,F159,F160,F163)</f>
        <v>0</v>
      </c>
      <c r="G100" s="39">
        <f t="shared" si="45"/>
        <v>765000000</v>
      </c>
      <c r="H100" s="39">
        <f>SUM(H111,H135,H136,H150,H159,H160,H163)</f>
        <v>25136990</v>
      </c>
      <c r="I100" s="39">
        <f t="shared" si="45"/>
        <v>8554595300</v>
      </c>
      <c r="J100" s="39">
        <f t="shared" si="45"/>
        <v>336528220</v>
      </c>
      <c r="K100" s="39">
        <f t="shared" si="45"/>
        <v>1078671310</v>
      </c>
      <c r="L100" s="39">
        <f t="shared" si="45"/>
        <v>6546500</v>
      </c>
      <c r="M100" s="39">
        <f t="shared" si="45"/>
        <v>7005370</v>
      </c>
      <c r="N100" s="39">
        <f t="shared" si="45"/>
        <v>7468918620</v>
      </c>
      <c r="O100" s="39">
        <f>IF(E100=0,0,+K100/E100)*100</f>
        <v>70.501392810457517</v>
      </c>
      <c r="P100" s="39">
        <f>IF(F100=0,0,+K100/F100)*100</f>
        <v>0</v>
      </c>
      <c r="Q100" s="39">
        <f>IF(G100=0,0,+K100/G100)*100</f>
        <v>141.00278562091503</v>
      </c>
      <c r="R100" s="39">
        <f>IF(I100=0,0,+K100/I100)*100</f>
        <v>12.60926171457813</v>
      </c>
      <c r="S100" s="39">
        <f t="shared" si="45"/>
        <v>5522270</v>
      </c>
      <c r="T100" s="40">
        <f t="shared" si="45"/>
        <v>108622950</v>
      </c>
    </row>
    <row r="101" spans="1:20" ht="19.5" customHeight="1">
      <c r="A101" s="110"/>
      <c r="B101" s="84" t="s">
        <v>30</v>
      </c>
      <c r="C101" s="106" t="s">
        <v>23</v>
      </c>
      <c r="D101" s="107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-72034750</v>
      </c>
      <c r="I101" s="29">
        <f t="shared" si="46"/>
        <v>-464935930</v>
      </c>
      <c r="J101" s="29">
        <f t="shared" si="46"/>
        <v>-72042080</v>
      </c>
      <c r="K101" s="29">
        <f t="shared" si="46"/>
        <v>-710162670</v>
      </c>
      <c r="L101" s="29">
        <f t="shared" si="46"/>
        <v>0</v>
      </c>
      <c r="M101" s="29">
        <f t="shared" si="46"/>
        <v>0</v>
      </c>
      <c r="N101" s="29">
        <f>SUM(N102:N105)</f>
        <v>245226740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152.74420069018973</v>
      </c>
      <c r="S101" s="29">
        <f>SUM(S102:S105)</f>
        <v>72042080</v>
      </c>
      <c r="T101" s="31">
        <f>SUM(T102:T105)</f>
        <v>851951540</v>
      </c>
    </row>
    <row r="102" spans="1:20" ht="19.5" customHeight="1">
      <c r="A102" s="110"/>
      <c r="B102" s="85"/>
      <c r="C102" s="66" t="s">
        <v>31</v>
      </c>
      <c r="D102" s="67"/>
      <c r="E102" s="23"/>
      <c r="F102" s="23"/>
      <c r="G102" s="23"/>
      <c r="H102" s="23">
        <f>[1]Sheet1!I110+[1]Sheet1!I163</f>
        <v>-71412970</v>
      </c>
      <c r="I102" s="23">
        <f>[1]Sheet1!J110+[1]Sheet1!J163</f>
        <v>-465474680</v>
      </c>
      <c r="J102" s="23">
        <f>[1]Sheet1!K110+[1]Sheet1!K163</f>
        <v>-71412970</v>
      </c>
      <c r="K102" s="23">
        <f>[1]Sheet1!L110+[1]Sheet1!L163</f>
        <v>-708443850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242969170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152.19814963941755</v>
      </c>
      <c r="S102" s="23">
        <f>[1]Sheet1!S110+[1]Sheet1!S163</f>
        <v>71412970</v>
      </c>
      <c r="T102" s="23">
        <f>[1]Sheet1!T110+[1]Sheet1!T163</f>
        <v>848037510</v>
      </c>
    </row>
    <row r="103" spans="1:20" ht="19.5" customHeight="1">
      <c r="A103" s="110"/>
      <c r="B103" s="85"/>
      <c r="C103" s="66" t="s">
        <v>32</v>
      </c>
      <c r="D103" s="67"/>
      <c r="E103" s="23"/>
      <c r="F103" s="23"/>
      <c r="G103" s="23"/>
      <c r="H103" s="23">
        <f>[1]Sheet1!I111+[1]Sheet1!I164</f>
        <v>-621780</v>
      </c>
      <c r="I103" s="23">
        <f>[1]Sheet1!J111+[1]Sheet1!J164</f>
        <v>-383440</v>
      </c>
      <c r="J103" s="23">
        <f>[1]Sheet1!K111+[1]Sheet1!K164</f>
        <v>-629110</v>
      </c>
      <c r="K103" s="23">
        <f>[1]Sheet1!L111+[1]Sheet1!L164</f>
        <v>-1718820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1335380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448.26309200918001</v>
      </c>
      <c r="S103" s="23">
        <f>[1]Sheet1!S111+[1]Sheet1!S164</f>
        <v>629110</v>
      </c>
      <c r="T103" s="23">
        <f>[1]Sheet1!T111+[1]Sheet1!T164</f>
        <v>3914030</v>
      </c>
    </row>
    <row r="104" spans="1:20" ht="19.5" customHeight="1">
      <c r="A104" s="110"/>
      <c r="B104" s="85"/>
      <c r="C104" s="66" t="s">
        <v>33</v>
      </c>
      <c r="D104" s="67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110"/>
      <c r="B105" s="86"/>
      <c r="C105" s="92" t="s">
        <v>34</v>
      </c>
      <c r="D105" s="93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110"/>
      <c r="B106" s="94" t="s">
        <v>40</v>
      </c>
      <c r="C106" s="66" t="s">
        <v>23</v>
      </c>
      <c r="D106" s="67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-5488620</v>
      </c>
      <c r="J106" s="19">
        <f t="shared" si="51"/>
        <v>0</v>
      </c>
      <c r="K106" s="19">
        <f t="shared" si="51"/>
        <v>-6811490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124.10205115311317</v>
      </c>
      <c r="S106" s="19">
        <f>SUM(S107:S110)</f>
        <v>0</v>
      </c>
      <c r="T106" s="41">
        <f>SUM(T107:T110)</f>
        <v>7501300</v>
      </c>
    </row>
    <row r="107" spans="1:20" ht="19.5" customHeight="1">
      <c r="A107" s="110"/>
      <c r="B107" s="115"/>
      <c r="C107" s="66" t="s">
        <v>31</v>
      </c>
      <c r="D107" s="67"/>
      <c r="E107" s="23"/>
      <c r="F107" s="23"/>
      <c r="G107" s="23"/>
      <c r="H107" s="23">
        <f>[1]Sheet1!I172</f>
        <v>0</v>
      </c>
      <c r="I107" s="23">
        <f>[1]Sheet1!J172</f>
        <v>-6193430</v>
      </c>
      <c r="J107" s="23">
        <f>[1]Sheet1!K172</f>
        <v>0</v>
      </c>
      <c r="K107" s="23">
        <f>[1]Sheet1!L172</f>
        <v>-7501300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121.1170546853682</v>
      </c>
      <c r="S107" s="23">
        <f>[1]Sheet1!S172</f>
        <v>0</v>
      </c>
      <c r="T107" s="23">
        <f>[1]Sheet1!T172</f>
        <v>7501300</v>
      </c>
    </row>
    <row r="108" spans="1:20" ht="19.5" customHeight="1">
      <c r="A108" s="110"/>
      <c r="B108" s="115"/>
      <c r="C108" s="66" t="s">
        <v>32</v>
      </c>
      <c r="D108" s="67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110"/>
      <c r="B109" s="115"/>
      <c r="C109" s="66" t="s">
        <v>33</v>
      </c>
      <c r="D109" s="67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110"/>
      <c r="B110" s="116"/>
      <c r="C110" s="92" t="s">
        <v>34</v>
      </c>
      <c r="D110" s="93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110"/>
      <c r="B111" s="94" t="s">
        <v>101</v>
      </c>
      <c r="C111" s="66" t="s">
        <v>23</v>
      </c>
      <c r="D111" s="67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18540</v>
      </c>
      <c r="I111" s="19">
        <f t="shared" si="52"/>
        <v>45788870</v>
      </c>
      <c r="J111" s="19">
        <f t="shared" si="52"/>
        <v>201210</v>
      </c>
      <c r="K111" s="19">
        <f t="shared" si="52"/>
        <v>1749630</v>
      </c>
      <c r="L111" s="19">
        <f t="shared" si="52"/>
        <v>6116880</v>
      </c>
      <c r="M111" s="19">
        <f t="shared" si="52"/>
        <v>6246660</v>
      </c>
      <c r="N111" s="19">
        <f>SUM(N112:N113)</f>
        <v>37792580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3.8210814112687208</v>
      </c>
      <c r="S111" s="19">
        <f>SUM(S112:S113)</f>
        <v>0</v>
      </c>
      <c r="T111" s="19">
        <f>SUM(T112:T113)</f>
        <v>121970</v>
      </c>
    </row>
    <row r="112" spans="1:20" ht="19.5" customHeight="1">
      <c r="A112" s="110"/>
      <c r="B112" s="85"/>
      <c r="C112" s="66" t="s">
        <v>102</v>
      </c>
      <c r="D112" s="67"/>
      <c r="E112" s="23"/>
      <c r="F112" s="23"/>
      <c r="G112" s="23"/>
      <c r="H112" s="23">
        <f>[1]Sheet1!I194</f>
        <v>18540</v>
      </c>
      <c r="I112" s="23">
        <f>[1]Sheet1!J194</f>
        <v>35373960</v>
      </c>
      <c r="J112" s="23">
        <f>[1]Sheet1!K194</f>
        <v>182310</v>
      </c>
      <c r="K112" s="23">
        <f>[1]Sheet1!L194</f>
        <v>1019970</v>
      </c>
      <c r="L112" s="23">
        <f>[1]Sheet1!M194</f>
        <v>6116880</v>
      </c>
      <c r="M112" s="23">
        <f>[1]Sheet1!N194</f>
        <v>6246660</v>
      </c>
      <c r="N112" s="23">
        <f t="shared" ref="N112:N117" si="53">I112-K112-M112</f>
        <v>28107330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2.883392190187358</v>
      </c>
      <c r="S112" s="23">
        <f>[1]Sheet1!S194</f>
        <v>0</v>
      </c>
      <c r="T112" s="23">
        <f>[1]Sheet1!T194</f>
        <v>121970</v>
      </c>
    </row>
    <row r="113" spans="1:20" ht="19.5" customHeight="1">
      <c r="A113" s="110"/>
      <c r="B113" s="86"/>
      <c r="C113" s="66" t="s">
        <v>103</v>
      </c>
      <c r="D113" s="67"/>
      <c r="E113" s="23"/>
      <c r="F113" s="23"/>
      <c r="G113" s="23"/>
      <c r="H113" s="23">
        <f>[1]Sheet1!I195</f>
        <v>0</v>
      </c>
      <c r="I113" s="23">
        <f>[1]Sheet1!J195</f>
        <v>10414910</v>
      </c>
      <c r="J113" s="23">
        <f>[1]Sheet1!K195</f>
        <v>18900</v>
      </c>
      <c r="K113" s="23">
        <f>[1]Sheet1!L195</f>
        <v>729660</v>
      </c>
      <c r="L113" s="23">
        <f>[1]Sheet1!M195</f>
        <v>0</v>
      </c>
      <c r="M113" s="23">
        <f>[1]Sheet1!N195</f>
        <v>0</v>
      </c>
      <c r="N113" s="23">
        <f t="shared" si="53"/>
        <v>9685250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7.0059174779234779</v>
      </c>
      <c r="S113" s="23">
        <f>[1]Sheet1!S195</f>
        <v>0</v>
      </c>
      <c r="T113" s="23">
        <f>[1]Sheet1!T195</f>
        <v>0</v>
      </c>
    </row>
    <row r="114" spans="1:20" ht="19.5" customHeight="1">
      <c r="A114" s="110"/>
      <c r="B114" s="66" t="s">
        <v>41</v>
      </c>
      <c r="C114" s="91"/>
      <c r="D114" s="67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110"/>
      <c r="B115" s="66" t="s">
        <v>43</v>
      </c>
      <c r="C115" s="91"/>
      <c r="D115" s="67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110"/>
      <c r="B116" s="66" t="s">
        <v>44</v>
      </c>
      <c r="C116" s="91"/>
      <c r="D116" s="67"/>
      <c r="E116" s="23"/>
      <c r="F116" s="23"/>
      <c r="G116" s="23"/>
      <c r="H116" s="23">
        <f>[1]Sheet1!I189</f>
        <v>678820</v>
      </c>
      <c r="I116" s="23">
        <f>[1]Sheet1!J189</f>
        <v>204148076</v>
      </c>
      <c r="J116" s="23">
        <f>[1]Sheet1!K189</f>
        <v>456410</v>
      </c>
      <c r="K116" s="23">
        <f>[1]Sheet1!L189</f>
        <v>3336710</v>
      </c>
      <c r="L116" s="23">
        <f>[1]Sheet1!M189</f>
        <v>81990</v>
      </c>
      <c r="M116" s="23">
        <f>[1]Sheet1!N189</f>
        <v>83800</v>
      </c>
      <c r="N116" s="23">
        <f t="shared" si="53"/>
        <v>200727566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1.6344557663134676</v>
      </c>
      <c r="S116" s="23">
        <f>[1]Sheet1!S189</f>
        <v>0</v>
      </c>
      <c r="T116" s="23">
        <f>[1]Sheet1!T189</f>
        <v>486210</v>
      </c>
    </row>
    <row r="117" spans="1:20" ht="19.5" customHeight="1">
      <c r="A117" s="110"/>
      <c r="B117" s="66" t="s">
        <v>51</v>
      </c>
      <c r="C117" s="91"/>
      <c r="D117" s="67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110"/>
      <c r="B118" s="94" t="s">
        <v>94</v>
      </c>
      <c r="C118" s="66" t="s">
        <v>23</v>
      </c>
      <c r="D118" s="67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-5082920</v>
      </c>
      <c r="I118" s="19">
        <f t="shared" si="54"/>
        <v>1152094450</v>
      </c>
      <c r="J118" s="19">
        <f t="shared" si="54"/>
        <v>35454210</v>
      </c>
      <c r="K118" s="19">
        <f t="shared" si="54"/>
        <v>210541560</v>
      </c>
      <c r="L118" s="19">
        <f t="shared" si="54"/>
        <v>82120</v>
      </c>
      <c r="M118" s="19">
        <f t="shared" si="54"/>
        <v>102450</v>
      </c>
      <c r="N118" s="19">
        <f>SUM(N119:N120)</f>
        <v>941450440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18.274678781761338</v>
      </c>
      <c r="S118" s="19">
        <f>SUM(S119:S120)</f>
        <v>8328620</v>
      </c>
      <c r="T118" s="41">
        <f>SUM(T119:T120)</f>
        <v>91005490</v>
      </c>
    </row>
    <row r="119" spans="1:20" ht="19.5" customHeight="1">
      <c r="A119" s="110"/>
      <c r="B119" s="85"/>
      <c r="C119" s="66" t="s">
        <v>94</v>
      </c>
      <c r="D119" s="67"/>
      <c r="E119" s="23"/>
      <c r="F119" s="23"/>
      <c r="G119" s="23"/>
      <c r="H119" s="23">
        <f>[1]Sheet1!I143</f>
        <v>-5036730</v>
      </c>
      <c r="I119" s="23">
        <f>[1]Sheet1!J143</f>
        <v>1153528870</v>
      </c>
      <c r="J119" s="23">
        <f>[1]Sheet1!K143</f>
        <v>35500400</v>
      </c>
      <c r="K119" s="23">
        <f>[1]Sheet1!L143</f>
        <v>211975980</v>
      </c>
      <c r="L119" s="23">
        <f>[1]Sheet1!M143</f>
        <v>82120</v>
      </c>
      <c r="M119" s="23">
        <f>[1]Sheet1!N143</f>
        <v>102450</v>
      </c>
      <c r="N119" s="23">
        <f>I119-K119-M119</f>
        <v>941450440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18.37630470401664</v>
      </c>
      <c r="S119" s="23">
        <f>[1]Sheet1!S143</f>
        <v>8282430</v>
      </c>
      <c r="T119" s="23">
        <f>[1]Sheet1!T143</f>
        <v>89571070</v>
      </c>
    </row>
    <row r="120" spans="1:20" ht="19.5" customHeight="1">
      <c r="A120" s="110"/>
      <c r="B120" s="86"/>
      <c r="C120" s="66" t="s">
        <v>95</v>
      </c>
      <c r="D120" s="67"/>
      <c r="E120" s="23"/>
      <c r="F120" s="23"/>
      <c r="G120" s="23"/>
      <c r="H120" s="23">
        <f>[1]Sheet1!I144</f>
        <v>-46190</v>
      </c>
      <c r="I120" s="23">
        <f>[1]Sheet1!J144</f>
        <v>-1434420</v>
      </c>
      <c r="J120" s="23">
        <f>[1]Sheet1!K144</f>
        <v>-46190</v>
      </c>
      <c r="K120" s="23">
        <f>[1]Sheet1!L144</f>
        <v>-1434420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46190</v>
      </c>
      <c r="T120" s="23">
        <f>[1]Sheet1!T144</f>
        <v>1434420</v>
      </c>
    </row>
    <row r="121" spans="1:20" ht="19.5" customHeight="1">
      <c r="A121" s="110"/>
      <c r="B121" s="66" t="s">
        <v>104</v>
      </c>
      <c r="C121" s="89"/>
      <c r="D121" s="90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-18601520</v>
      </c>
      <c r="I121" s="19">
        <f t="shared" si="55"/>
        <v>29192910</v>
      </c>
      <c r="J121" s="19">
        <f t="shared" si="55"/>
        <v>-16591710</v>
      </c>
      <c r="K121" s="19">
        <f t="shared" si="55"/>
        <v>-39675490</v>
      </c>
      <c r="L121" s="19">
        <f t="shared" si="55"/>
        <v>0</v>
      </c>
      <c r="M121" s="19">
        <f t="shared" si="55"/>
        <v>0</v>
      </c>
      <c r="N121" s="19">
        <f>SUM(N122,N130)</f>
        <v>68868400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-135.90796532445722</v>
      </c>
      <c r="S121" s="19">
        <f>SUM(S122,S130)</f>
        <v>19048370</v>
      </c>
      <c r="T121" s="41">
        <f>SUM(T122,T130)</f>
        <v>80401230</v>
      </c>
    </row>
    <row r="122" spans="1:20" ht="19.5" customHeight="1">
      <c r="A122" s="110"/>
      <c r="B122" s="94" t="s">
        <v>60</v>
      </c>
      <c r="C122" s="66" t="s">
        <v>54</v>
      </c>
      <c r="D122" s="67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-19048370</v>
      </c>
      <c r="I122" s="42">
        <f t="shared" si="56"/>
        <v>-80040980</v>
      </c>
      <c r="J122" s="42">
        <f t="shared" si="56"/>
        <v>-19048370</v>
      </c>
      <c r="K122" s="42">
        <f t="shared" si="56"/>
        <v>-77776480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97.170824245280357</v>
      </c>
      <c r="S122" s="42">
        <f>SUM(S123:S129)</f>
        <v>19048370</v>
      </c>
      <c r="T122" s="44">
        <f>SUM(T123:T129)</f>
        <v>78346600</v>
      </c>
    </row>
    <row r="123" spans="1:20" ht="19.5" customHeight="1">
      <c r="A123" s="110"/>
      <c r="B123" s="85"/>
      <c r="C123" s="66" t="s">
        <v>105</v>
      </c>
      <c r="D123" s="67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110"/>
      <c r="B124" s="85"/>
      <c r="C124" s="66" t="s">
        <v>106</v>
      </c>
      <c r="D124" s="67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110"/>
      <c r="B125" s="85"/>
      <c r="C125" s="66" t="s">
        <v>107</v>
      </c>
      <c r="D125" s="67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110"/>
      <c r="B126" s="85"/>
      <c r="C126" s="66" t="s">
        <v>61</v>
      </c>
      <c r="D126" s="67"/>
      <c r="E126" s="23"/>
      <c r="F126" s="23"/>
      <c r="G126" s="23"/>
      <c r="H126" s="23">
        <f>[1]Sheet1!I181</f>
        <v>0</v>
      </c>
      <c r="I126" s="23">
        <f>[1]Sheet1!J181</f>
        <v>325930</v>
      </c>
      <c r="J126" s="23">
        <f>[1]Sheet1!K181</f>
        <v>0</v>
      </c>
      <c r="K126" s="23">
        <f>[1]Sheet1!L181</f>
        <v>570120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174.92099530574049</v>
      </c>
      <c r="S126" s="23">
        <f>[1]Sheet1!S181</f>
        <v>0</v>
      </c>
      <c r="T126" s="23">
        <f>[1]Sheet1!T181</f>
        <v>0</v>
      </c>
    </row>
    <row r="127" spans="1:20" ht="19.5" customHeight="1">
      <c r="A127" s="110"/>
      <c r="B127" s="85"/>
      <c r="C127" s="66" t="s">
        <v>62</v>
      </c>
      <c r="D127" s="67"/>
      <c r="E127" s="23"/>
      <c r="F127" s="23"/>
      <c r="G127" s="23"/>
      <c r="H127" s="23">
        <f>[1]Sheet1!I182</f>
        <v>0</v>
      </c>
      <c r="I127" s="23">
        <f>[1]Sheet1!J182</f>
        <v>-2020310</v>
      </c>
      <c r="J127" s="23">
        <f>[1]Sheet1!K182</f>
        <v>0</v>
      </c>
      <c r="K127" s="23">
        <f>[1]Sheet1!L182</f>
        <v>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0</v>
      </c>
      <c r="S127" s="23">
        <f>[1]Sheet1!S182</f>
        <v>0</v>
      </c>
      <c r="T127" s="23">
        <f>[1]Sheet1!T182</f>
        <v>0</v>
      </c>
    </row>
    <row r="128" spans="1:20" ht="19.5" customHeight="1">
      <c r="A128" s="110"/>
      <c r="B128" s="85"/>
      <c r="C128" s="66" t="s">
        <v>63</v>
      </c>
      <c r="D128" s="67"/>
      <c r="E128" s="23"/>
      <c r="F128" s="23"/>
      <c r="G128" s="23"/>
      <c r="H128" s="23">
        <f>[1]Sheet1!I183</f>
        <v>-19048370</v>
      </c>
      <c r="I128" s="23">
        <f>[1]Sheet1!J183</f>
        <v>-78346600</v>
      </c>
      <c r="J128" s="23">
        <f>[1]Sheet1!K183</f>
        <v>-19048370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19048370</v>
      </c>
      <c r="T128" s="23">
        <f>[1]Sheet1!T183</f>
        <v>78346600</v>
      </c>
    </row>
    <row r="129" spans="1:20" ht="19.5" customHeight="1">
      <c r="A129" s="110"/>
      <c r="B129" s="86"/>
      <c r="C129" s="66" t="s">
        <v>65</v>
      </c>
      <c r="D129" s="67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110"/>
      <c r="B130" s="94" t="s">
        <v>52</v>
      </c>
      <c r="C130" s="66" t="s">
        <v>23</v>
      </c>
      <c r="D130" s="67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446850</v>
      </c>
      <c r="I130" s="19">
        <f t="shared" si="58"/>
        <v>109233890</v>
      </c>
      <c r="J130" s="19">
        <f t="shared" si="58"/>
        <v>2456660</v>
      </c>
      <c r="K130" s="19">
        <f t="shared" si="58"/>
        <v>38100990</v>
      </c>
      <c r="L130" s="19">
        <f t="shared" si="58"/>
        <v>0</v>
      </c>
      <c r="M130" s="19">
        <f t="shared" si="58"/>
        <v>0</v>
      </c>
      <c r="N130" s="19">
        <f>SUM(N131,N135)</f>
        <v>71132900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34.88019148636014</v>
      </c>
      <c r="S130" s="19">
        <f>SUM(S131,S135)</f>
        <v>0</v>
      </c>
      <c r="T130" s="41">
        <f>SUM(T131,T135)</f>
        <v>2054630</v>
      </c>
    </row>
    <row r="131" spans="1:20" ht="19.5" customHeight="1">
      <c r="A131" s="110"/>
      <c r="B131" s="85"/>
      <c r="C131" s="95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18790</v>
      </c>
      <c r="I131" s="42">
        <f t="shared" si="59"/>
        <v>16082850</v>
      </c>
      <c r="J131" s="42">
        <f t="shared" si="59"/>
        <v>23910</v>
      </c>
      <c r="K131" s="42">
        <f t="shared" si="59"/>
        <v>15995320</v>
      </c>
      <c r="L131" s="42">
        <f t="shared" si="59"/>
        <v>0</v>
      </c>
      <c r="M131" s="42">
        <f t="shared" si="59"/>
        <v>0</v>
      </c>
      <c r="N131" s="42">
        <f>SUM(N132:N134)</f>
        <v>87530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99.455755665196151</v>
      </c>
      <c r="S131" s="46">
        <f>SUM(S132:S134)</f>
        <v>0</v>
      </c>
      <c r="T131" s="44">
        <f>SUM(T132:T134)</f>
        <v>2054630</v>
      </c>
    </row>
    <row r="132" spans="1:20" ht="19.5" customHeight="1">
      <c r="A132" s="110"/>
      <c r="B132" s="85"/>
      <c r="C132" s="85"/>
      <c r="D132" s="32" t="s">
        <v>55</v>
      </c>
      <c r="E132" s="23"/>
      <c r="F132" s="23"/>
      <c r="G132" s="23"/>
      <c r="H132" s="23">
        <f>[1]Sheet1!I122</f>
        <v>18790</v>
      </c>
      <c r="I132" s="23">
        <f>[1]Sheet1!J122</f>
        <v>5894980</v>
      </c>
      <c r="J132" s="23">
        <f>[1]Sheet1!K122</f>
        <v>23910</v>
      </c>
      <c r="K132" s="23">
        <f>[1]Sheet1!L122</f>
        <v>5858950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36030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99.388801997631887</v>
      </c>
      <c r="S132" s="23">
        <f>[1]Sheet1!S122</f>
        <v>0</v>
      </c>
      <c r="T132" s="23">
        <f>[1]Sheet1!T122</f>
        <v>4630</v>
      </c>
    </row>
    <row r="133" spans="1:20" ht="19.5" customHeight="1">
      <c r="A133" s="110"/>
      <c r="B133" s="85"/>
      <c r="C133" s="85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110"/>
      <c r="B134" s="85"/>
      <c r="C134" s="86"/>
      <c r="D134" s="32" t="s">
        <v>57</v>
      </c>
      <c r="E134" s="23"/>
      <c r="F134" s="23"/>
      <c r="G134" s="23"/>
      <c r="H134" s="23">
        <f>[1]Sheet1!I124</f>
        <v>0</v>
      </c>
      <c r="I134" s="23">
        <f>[1]Sheet1!J124</f>
        <v>395320</v>
      </c>
      <c r="J134" s="23">
        <f>[1]Sheet1!K124</f>
        <v>0</v>
      </c>
      <c r="K134" s="23">
        <f>[1]Sheet1!L124</f>
        <v>395320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0</v>
      </c>
      <c r="T134" s="23">
        <f>[1]Sheet1!T124</f>
        <v>2050000</v>
      </c>
    </row>
    <row r="135" spans="1:20" ht="19.5" customHeight="1">
      <c r="A135" s="110"/>
      <c r="B135" s="86"/>
      <c r="C135" s="66" t="s">
        <v>108</v>
      </c>
      <c r="D135" s="67"/>
      <c r="E135" s="23"/>
      <c r="F135" s="23"/>
      <c r="G135" s="23"/>
      <c r="H135" s="23">
        <f>[1]Sheet1!I150</f>
        <v>428060</v>
      </c>
      <c r="I135" s="23">
        <f>[1]Sheet1!J150</f>
        <v>93151040</v>
      </c>
      <c r="J135" s="23">
        <f>[1]Sheet1!K150</f>
        <v>2432750</v>
      </c>
      <c r="K135" s="23">
        <f>[1]Sheet1!L150</f>
        <v>22105670</v>
      </c>
      <c r="L135" s="23">
        <f>[1]Sheet1!M150</f>
        <v>0</v>
      </c>
      <c r="M135" s="23">
        <f>[1]Sheet1!N150</f>
        <v>0</v>
      </c>
      <c r="N135" s="23">
        <f t="shared" si="60"/>
        <v>71045370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23.730996454789985</v>
      </c>
      <c r="S135" s="23">
        <f>[1]Sheet1!S150</f>
        <v>0</v>
      </c>
      <c r="T135" s="23">
        <f>[1]Sheet1!T150</f>
        <v>0</v>
      </c>
    </row>
    <row r="136" spans="1:20" ht="19.5" customHeight="1">
      <c r="A136" s="110"/>
      <c r="B136" s="94" t="s">
        <v>73</v>
      </c>
      <c r="C136" s="66" t="s">
        <v>23</v>
      </c>
      <c r="D136" s="67"/>
      <c r="E136" s="19">
        <f>SUM(E137:E141)</f>
        <v>1530000000</v>
      </c>
      <c r="F136" s="19">
        <f t="shared" ref="F136:M136" si="61">SUM(F137:F141)</f>
        <v>0</v>
      </c>
      <c r="G136" s="19">
        <f t="shared" si="61"/>
        <v>765000000</v>
      </c>
      <c r="H136" s="19">
        <f t="shared" si="61"/>
        <v>22954580</v>
      </c>
      <c r="I136" s="19">
        <f t="shared" si="61"/>
        <v>8039778570</v>
      </c>
      <c r="J136" s="19">
        <f t="shared" si="61"/>
        <v>333036080</v>
      </c>
      <c r="K136" s="19">
        <f t="shared" si="61"/>
        <v>1051154470</v>
      </c>
      <c r="L136" s="19">
        <f t="shared" si="61"/>
        <v>409380</v>
      </c>
      <c r="M136" s="19">
        <f t="shared" si="61"/>
        <v>577790</v>
      </c>
      <c r="N136" s="19">
        <f>SUM(N137:N141)</f>
        <v>6988046310</v>
      </c>
      <c r="O136" s="20">
        <f t="shared" si="47"/>
        <v>68.702906535947719</v>
      </c>
      <c r="P136" s="20">
        <f t="shared" si="48"/>
        <v>0</v>
      </c>
      <c r="Q136" s="20">
        <f t="shared" si="49"/>
        <v>137.40581307189544</v>
      </c>
      <c r="R136" s="20">
        <f t="shared" si="50"/>
        <v>13.074420655343994</v>
      </c>
      <c r="S136" s="19">
        <f>SUM(S137:S141)</f>
        <v>4561960</v>
      </c>
      <c r="T136" s="41">
        <f>SUM(T137:T141)</f>
        <v>105050530</v>
      </c>
    </row>
    <row r="137" spans="1:20" ht="19.5" customHeight="1">
      <c r="A137" s="110"/>
      <c r="B137" s="85"/>
      <c r="C137" s="66" t="s">
        <v>74</v>
      </c>
      <c r="D137" s="67"/>
      <c r="E137" s="23">
        <f>[1]Sheet1!$F$153</f>
        <v>1530000000</v>
      </c>
      <c r="F137" s="23"/>
      <c r="G137" s="23">
        <f>[1]Sheet1!$G$153</f>
        <v>765000000</v>
      </c>
      <c r="H137" s="23">
        <f>[1]Sheet1!I153+[1]Sheet1!I199</f>
        <v>3852320</v>
      </c>
      <c r="I137" s="23">
        <f>[1]Sheet1!J153+[1]Sheet1!J199</f>
        <v>1421911050</v>
      </c>
      <c r="J137" s="23">
        <f>[1]Sheet1!K153+[1]Sheet1!K199</f>
        <v>56593710</v>
      </c>
      <c r="K137" s="23">
        <f>[1]Sheet1!L153+[1]Sheet1!L199</f>
        <v>154666390</v>
      </c>
      <c r="L137" s="23">
        <f>[1]Sheet1!M153+[1]Sheet1!M199</f>
        <v>94670</v>
      </c>
      <c r="M137" s="23">
        <f>[1]Sheet1!N153+[1]Sheet1!N199</f>
        <v>94670</v>
      </c>
      <c r="N137" s="23">
        <f t="shared" si="60"/>
        <v>1267149990</v>
      </c>
      <c r="O137" s="47">
        <f t="shared" si="47"/>
        <v>10.108914379084966</v>
      </c>
      <c r="P137" s="47">
        <f t="shared" si="48"/>
        <v>0</v>
      </c>
      <c r="Q137" s="47">
        <f t="shared" si="49"/>
        <v>20.217828758169933</v>
      </c>
      <c r="R137" s="47">
        <f t="shared" si="50"/>
        <v>10.877360436857144</v>
      </c>
      <c r="S137" s="23">
        <f>[1]Sheet1!S153+[1]Sheet1!S199</f>
        <v>0</v>
      </c>
      <c r="T137" s="23">
        <f>[1]Sheet1!T153+[1]Sheet1!T199</f>
        <v>23867480</v>
      </c>
    </row>
    <row r="138" spans="1:20" ht="19.5" customHeight="1">
      <c r="A138" s="110"/>
      <c r="B138" s="85"/>
      <c r="C138" s="66" t="s">
        <v>75</v>
      </c>
      <c r="D138" s="67"/>
      <c r="E138" s="23"/>
      <c r="F138" s="23"/>
      <c r="G138" s="23"/>
      <c r="H138" s="23">
        <f>[1]Sheet1!I157+[1]Sheet1!I203</f>
        <v>175040</v>
      </c>
      <c r="I138" s="23">
        <f>[1]Sheet1!J157+[1]Sheet1!J203</f>
        <v>2540404340</v>
      </c>
      <c r="J138" s="23">
        <f>[1]Sheet1!K157+[1]Sheet1!K203</f>
        <v>97234060</v>
      </c>
      <c r="K138" s="23">
        <f>[1]Sheet1!L157+[1]Sheet1!L203</f>
        <v>428027560</v>
      </c>
      <c r="L138" s="23">
        <f>[1]Sheet1!M157+[1]Sheet1!M203</f>
        <v>294810</v>
      </c>
      <c r="M138" s="23">
        <f>[1]Sheet1!N157+[1]Sheet1!N203</f>
        <v>463220</v>
      </c>
      <c r="N138" s="23">
        <f t="shared" si="60"/>
        <v>2111913560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16.848796597473928</v>
      </c>
      <c r="S138" s="23">
        <f>[1]Sheet1!S157+[1]Sheet1!S203</f>
        <v>890820</v>
      </c>
      <c r="T138" s="23">
        <f>[1]Sheet1!T157+[1]Sheet1!T203</f>
        <v>1214020</v>
      </c>
    </row>
    <row r="139" spans="1:20" ht="19.5" customHeight="1">
      <c r="A139" s="110"/>
      <c r="B139" s="85"/>
      <c r="C139" s="66" t="s">
        <v>76</v>
      </c>
      <c r="D139" s="67"/>
      <c r="E139" s="23"/>
      <c r="F139" s="23"/>
      <c r="G139" s="23"/>
      <c r="H139" s="23">
        <f>[1]Sheet1!I156+[1]Sheet1!I202</f>
        <v>18927220</v>
      </c>
      <c r="I139" s="23">
        <f>[1]Sheet1!J156+[1]Sheet1!J202</f>
        <v>4077407580</v>
      </c>
      <c r="J139" s="23">
        <f>[1]Sheet1!K156+[1]Sheet1!K202</f>
        <v>179208310</v>
      </c>
      <c r="K139" s="23">
        <f>[1]Sheet1!L156+[1]Sheet1!L202</f>
        <v>468460520</v>
      </c>
      <c r="L139" s="23">
        <f>[1]Sheet1!M156+[1]Sheet1!M202</f>
        <v>19900</v>
      </c>
      <c r="M139" s="23">
        <f>[1]Sheet1!N156+[1]Sheet1!N202</f>
        <v>19900</v>
      </c>
      <c r="N139" s="23">
        <f t="shared" si="60"/>
        <v>3608927160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11.489175678630586</v>
      </c>
      <c r="S139" s="23">
        <f>[1]Sheet1!S156+[1]Sheet1!S202</f>
        <v>3671140</v>
      </c>
      <c r="T139" s="23">
        <f>[1]Sheet1!T156+[1]Sheet1!T202</f>
        <v>79969030</v>
      </c>
    </row>
    <row r="140" spans="1:20" ht="19.5" customHeight="1">
      <c r="A140" s="110"/>
      <c r="B140" s="85"/>
      <c r="C140" s="66" t="s">
        <v>77</v>
      </c>
      <c r="D140" s="67"/>
      <c r="E140" s="23"/>
      <c r="F140" s="23"/>
      <c r="G140" s="23"/>
      <c r="H140" s="23">
        <f>[1]Sheet1!I154+[1]Sheet1!I200</f>
        <v>0</v>
      </c>
      <c r="I140" s="23">
        <f>[1]Sheet1!J154+[1]Sheet1!J200</f>
        <v>55600</v>
      </c>
      <c r="J140" s="23">
        <f>[1]Sheet1!K154+[1]Sheet1!K200</f>
        <v>0</v>
      </c>
      <c r="K140" s="23">
        <f>[1]Sheet1!L154+[1]Sheet1!L200</f>
        <v>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55600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0</v>
      </c>
      <c r="S140" s="23">
        <f>[1]Sheet1!S154+[1]Sheet1!S200</f>
        <v>0</v>
      </c>
      <c r="T140" s="23">
        <f>[1]Sheet1!T154+[1]Sheet1!T200</f>
        <v>0</v>
      </c>
    </row>
    <row r="141" spans="1:20" ht="19.5" customHeight="1">
      <c r="A141" s="110"/>
      <c r="B141" s="86"/>
      <c r="C141" s="66" t="s">
        <v>78</v>
      </c>
      <c r="D141" s="67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110"/>
      <c r="B142" s="94" t="s">
        <v>85</v>
      </c>
      <c r="C142" s="66" t="s">
        <v>23</v>
      </c>
      <c r="D142" s="67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527770</v>
      </c>
      <c r="I142" s="19">
        <f t="shared" si="62"/>
        <v>518792600</v>
      </c>
      <c r="J142" s="19">
        <f t="shared" si="62"/>
        <v>1335790</v>
      </c>
      <c r="K142" s="19">
        <f t="shared" si="62"/>
        <v>509753390</v>
      </c>
      <c r="L142" s="19">
        <f t="shared" si="62"/>
        <v>0</v>
      </c>
      <c r="M142" s="19">
        <f t="shared" si="62"/>
        <v>0</v>
      </c>
      <c r="N142" s="19">
        <f>SUM(N143:N147)</f>
        <v>9039210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98.257644769798176</v>
      </c>
      <c r="S142" s="19">
        <f>SUM(S143:S147)</f>
        <v>1050400</v>
      </c>
      <c r="T142" s="41">
        <f>SUM(T143:T147)</f>
        <v>6225270</v>
      </c>
    </row>
    <row r="143" spans="1:20" ht="19.5" customHeight="1">
      <c r="A143" s="110"/>
      <c r="B143" s="85"/>
      <c r="C143" s="66" t="s">
        <v>86</v>
      </c>
      <c r="D143" s="67"/>
      <c r="E143" s="23"/>
      <c r="F143" s="23"/>
      <c r="G143" s="23"/>
      <c r="H143" s="23">
        <f>[1]Sheet1!I133</f>
        <v>681820</v>
      </c>
      <c r="I143" s="23">
        <f>[1]Sheet1!J133</f>
        <v>523205980</v>
      </c>
      <c r="J143" s="23">
        <f>[1]Sheet1!K133</f>
        <v>1489840</v>
      </c>
      <c r="K143" s="23">
        <f>[1]Sheet1!L133</f>
        <v>514166770</v>
      </c>
      <c r="L143" s="23">
        <f>[1]Sheet1!M133</f>
        <v>0</v>
      </c>
      <c r="M143" s="23">
        <f>[1]Sheet1!N133</f>
        <v>0</v>
      </c>
      <c r="N143" s="23">
        <f t="shared" si="60"/>
        <v>9039210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98.272341994256266</v>
      </c>
      <c r="S143" s="23">
        <f>[1]Sheet1!S133</f>
        <v>896350</v>
      </c>
      <c r="T143" s="23">
        <f>[1]Sheet1!T133</f>
        <v>1444540</v>
      </c>
    </row>
    <row r="144" spans="1:20" ht="19.5" customHeight="1">
      <c r="A144" s="110"/>
      <c r="B144" s="85"/>
      <c r="C144" s="66" t="s">
        <v>87</v>
      </c>
      <c r="D144" s="67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110"/>
      <c r="B145" s="85"/>
      <c r="C145" s="66" t="s">
        <v>88</v>
      </c>
      <c r="D145" s="67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110"/>
      <c r="B146" s="85"/>
      <c r="C146" s="66" t="s">
        <v>89</v>
      </c>
      <c r="D146" s="90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110"/>
      <c r="B147" s="86"/>
      <c r="C147" s="66" t="s">
        <v>90</v>
      </c>
      <c r="D147" s="67"/>
      <c r="E147" s="23"/>
      <c r="F147" s="23"/>
      <c r="G147" s="23"/>
      <c r="H147" s="23">
        <f>[1]Sheet1!I137</f>
        <v>-154050</v>
      </c>
      <c r="I147" s="23">
        <f>[1]Sheet1!J137</f>
        <v>-4774580</v>
      </c>
      <c r="J147" s="23">
        <f>[1]Sheet1!K137</f>
        <v>-154050</v>
      </c>
      <c r="K147" s="23">
        <f>[1]Sheet1!L137</f>
        <v>-4774580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154050</v>
      </c>
      <c r="T147" s="23">
        <f>[1]Sheet1!T137</f>
        <v>4774580</v>
      </c>
    </row>
    <row r="148" spans="1:20" ht="19.5" customHeight="1">
      <c r="A148" s="110"/>
      <c r="B148" s="66" t="s">
        <v>48</v>
      </c>
      <c r="C148" s="91"/>
      <c r="D148" s="67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110"/>
      <c r="B149" s="66" t="s">
        <v>42</v>
      </c>
      <c r="C149" s="91"/>
      <c r="D149" s="67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110"/>
      <c r="B150" s="66" t="s">
        <v>50</v>
      </c>
      <c r="C150" s="91"/>
      <c r="D150" s="67"/>
      <c r="E150" s="23"/>
      <c r="F150" s="23"/>
      <c r="G150" s="23"/>
      <c r="H150" s="23">
        <f>[1]Sheet1!I208</f>
        <v>47590</v>
      </c>
      <c r="I150" s="23">
        <f>[1]Sheet1!J208</f>
        <v>7036700</v>
      </c>
      <c r="J150" s="23">
        <f>[1]Sheet1!K208</f>
        <v>47590</v>
      </c>
      <c r="K150" s="23">
        <f>[1]Sheet1!L208</f>
        <v>378140</v>
      </c>
      <c r="L150" s="23">
        <f>[1]Sheet1!M208</f>
        <v>20240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5.373825799025111</v>
      </c>
      <c r="S150" s="23">
        <f>[1]Sheet1!S208</f>
        <v>0</v>
      </c>
      <c r="T150" s="23">
        <f>[1]Sheet1!T208</f>
        <v>0</v>
      </c>
    </row>
    <row r="151" spans="1:20" ht="19.5" customHeight="1">
      <c r="A151" s="110"/>
      <c r="B151" s="66" t="s">
        <v>47</v>
      </c>
      <c r="C151" s="91"/>
      <c r="D151" s="67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110"/>
      <c r="B152" s="66" t="s">
        <v>45</v>
      </c>
      <c r="C152" s="91"/>
      <c r="D152" s="67"/>
      <c r="E152" s="23"/>
      <c r="F152" s="23"/>
      <c r="G152" s="23"/>
      <c r="H152" s="23">
        <f>[1]Sheet1!I188</f>
        <v>1151580</v>
      </c>
      <c r="I152" s="23">
        <f>[1]Sheet1!J188</f>
        <v>408695930</v>
      </c>
      <c r="J152" s="23">
        <f>[1]Sheet1!K188</f>
        <v>3941860</v>
      </c>
      <c r="K152" s="23">
        <f>[1]Sheet1!L188</f>
        <v>6763330</v>
      </c>
      <c r="L152" s="23">
        <f>[1]Sheet1!M188</f>
        <v>307280</v>
      </c>
      <c r="M152" s="23">
        <f>[1]Sheet1!N188</f>
        <v>341330</v>
      </c>
      <c r="N152" s="23">
        <f t="shared" si="60"/>
        <v>401591270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1.6548562154754025</v>
      </c>
      <c r="S152" s="23">
        <f>[1]Sheet1!S188</f>
        <v>135620</v>
      </c>
      <c r="T152" s="23">
        <f>[1]Sheet1!T188</f>
        <v>14418570</v>
      </c>
    </row>
    <row r="153" spans="1:20" ht="19.5" customHeight="1">
      <c r="A153" s="110"/>
      <c r="B153" s="63" t="s">
        <v>66</v>
      </c>
      <c r="C153" s="66" t="s">
        <v>23</v>
      </c>
      <c r="D153" s="67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-26213120</v>
      </c>
      <c r="I153" s="19">
        <f t="shared" si="63"/>
        <v>-447864610</v>
      </c>
      <c r="J153" s="19">
        <f t="shared" si="63"/>
        <v>-27066320</v>
      </c>
      <c r="K153" s="19">
        <f t="shared" si="63"/>
        <v>-682348640</v>
      </c>
      <c r="L153" s="19">
        <f t="shared" si="63"/>
        <v>0</v>
      </c>
      <c r="M153" s="19">
        <f t="shared" si="63"/>
        <v>0</v>
      </c>
      <c r="N153" s="19">
        <f>SUM(N154,N159)</f>
        <v>234484030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152.3560077676153</v>
      </c>
      <c r="S153" s="19">
        <f>SUM(S154,S159)</f>
        <v>27066320</v>
      </c>
      <c r="T153" s="41">
        <f>SUM(T154,T159)</f>
        <v>740434070</v>
      </c>
    </row>
    <row r="154" spans="1:20" ht="19.5" customHeight="1">
      <c r="A154" s="110"/>
      <c r="B154" s="64"/>
      <c r="C154" s="95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-26213120</v>
      </c>
      <c r="I154" s="19">
        <f t="shared" si="64"/>
        <v>-447864610</v>
      </c>
      <c r="J154" s="19">
        <f t="shared" si="64"/>
        <v>-27066320</v>
      </c>
      <c r="K154" s="19">
        <f t="shared" si="64"/>
        <v>-682348640</v>
      </c>
      <c r="L154" s="19">
        <f t="shared" si="64"/>
        <v>0</v>
      </c>
      <c r="M154" s="19">
        <f t="shared" si="64"/>
        <v>0</v>
      </c>
      <c r="N154" s="19">
        <f>SUM(N155:N158)</f>
        <v>234484030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152.3560077676153</v>
      </c>
      <c r="S154" s="19">
        <f>SUM(S155:S158)</f>
        <v>27066320</v>
      </c>
      <c r="T154" s="41">
        <f>SUM(T155:T158)</f>
        <v>740434070</v>
      </c>
    </row>
    <row r="155" spans="1:20" ht="19.5" customHeight="1">
      <c r="A155" s="110"/>
      <c r="B155" s="64"/>
      <c r="C155" s="85"/>
      <c r="D155" s="48" t="s">
        <v>69</v>
      </c>
      <c r="E155" s="23"/>
      <c r="F155" s="23"/>
      <c r="G155" s="23"/>
      <c r="H155" s="23">
        <f>[1]Sheet1!I127</f>
        <v>0</v>
      </c>
      <c r="I155" s="23">
        <f>[1]Sheet1!J127</f>
        <v>118394140</v>
      </c>
      <c r="J155" s="23">
        <f>[1]Sheet1!K127</f>
        <v>0</v>
      </c>
      <c r="K155" s="23">
        <f>[1]Sheet1!L127</f>
        <v>26700780</v>
      </c>
      <c r="L155" s="23">
        <f>[1]Sheet1!M127</f>
        <v>0</v>
      </c>
      <c r="M155" s="23">
        <f>[1]Sheet1!N127</f>
        <v>0</v>
      </c>
      <c r="N155" s="23">
        <f t="shared" si="60"/>
        <v>91693360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22.552450653385378</v>
      </c>
      <c r="S155" s="23">
        <f>[1]Sheet1!S127</f>
        <v>0</v>
      </c>
      <c r="T155" s="23">
        <f>[1]Sheet1!T127</f>
        <v>5935720</v>
      </c>
    </row>
    <row r="156" spans="1:20" ht="19.5" customHeight="1">
      <c r="A156" s="110"/>
      <c r="B156" s="64"/>
      <c r="C156" s="85"/>
      <c r="D156" s="48" t="s">
        <v>70</v>
      </c>
      <c r="E156" s="23"/>
      <c r="F156" s="23"/>
      <c r="G156" s="23"/>
      <c r="H156" s="23">
        <f>[1]Sheet1!I128</f>
        <v>-1633440</v>
      </c>
      <c r="I156" s="23">
        <f>[1]Sheet1!J128</f>
        <v>53643230</v>
      </c>
      <c r="J156" s="23">
        <f>[1]Sheet1!K128</f>
        <v>-1633440</v>
      </c>
      <c r="K156" s="23">
        <f>[1]Sheet1!L128</f>
        <v>-38932330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-72.57640898954071</v>
      </c>
      <c r="S156" s="23">
        <f>[1]Sheet1!S128</f>
        <v>1633440</v>
      </c>
      <c r="T156" s="23">
        <f>[1]Sheet1!T128</f>
        <v>53192460</v>
      </c>
    </row>
    <row r="157" spans="1:20" ht="19.5" customHeight="1">
      <c r="A157" s="110"/>
      <c r="B157" s="64"/>
      <c r="C157" s="85"/>
      <c r="D157" s="48" t="s">
        <v>71</v>
      </c>
      <c r="E157" s="23"/>
      <c r="F157" s="23"/>
      <c r="G157" s="23"/>
      <c r="H157" s="23">
        <f>[1]Sheet1!I129</f>
        <v>-19497270</v>
      </c>
      <c r="I157" s="23">
        <f>[1]Sheet1!J129</f>
        <v>-430670540</v>
      </c>
      <c r="J157" s="23">
        <f>[1]Sheet1!K129</f>
        <v>-19833720</v>
      </c>
      <c r="K157" s="23">
        <f>[1]Sheet1!L129</f>
        <v>-481066250</v>
      </c>
      <c r="L157" s="23">
        <f>[1]Sheet1!M129</f>
        <v>0</v>
      </c>
      <c r="M157" s="23">
        <f>[1]Sheet1!N129</f>
        <v>0</v>
      </c>
      <c r="N157" s="23">
        <f t="shared" si="60"/>
        <v>50395710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111.70168500496922</v>
      </c>
      <c r="S157" s="23">
        <f>[1]Sheet1!S129</f>
        <v>19833720</v>
      </c>
      <c r="T157" s="23">
        <f>[1]Sheet1!T129</f>
        <v>488304920</v>
      </c>
    </row>
    <row r="158" spans="1:20" ht="19.5" customHeight="1">
      <c r="A158" s="110"/>
      <c r="B158" s="64"/>
      <c r="C158" s="86"/>
      <c r="D158" s="48" t="s">
        <v>65</v>
      </c>
      <c r="E158" s="23"/>
      <c r="F158" s="23"/>
      <c r="G158" s="23"/>
      <c r="H158" s="23">
        <f>[1]Sheet1!I130</f>
        <v>-5082410</v>
      </c>
      <c r="I158" s="23">
        <f>[1]Sheet1!J130</f>
        <v>-189231440</v>
      </c>
      <c r="J158" s="23">
        <f>[1]Sheet1!K130</f>
        <v>-5599160</v>
      </c>
      <c r="K158" s="23">
        <f>[1]Sheet1!L130</f>
        <v>-189050840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99.904561313912737</v>
      </c>
      <c r="S158" s="23">
        <f>[1]Sheet1!S130</f>
        <v>5599160</v>
      </c>
      <c r="T158" s="23">
        <f>[1]Sheet1!T130</f>
        <v>193000970</v>
      </c>
    </row>
    <row r="159" spans="1:20" ht="19.5" customHeight="1">
      <c r="A159" s="110"/>
      <c r="B159" s="65"/>
      <c r="C159" s="66" t="s">
        <v>59</v>
      </c>
      <c r="D159" s="67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110"/>
      <c r="B160" s="94" t="s">
        <v>96</v>
      </c>
      <c r="C160" s="66" t="s">
        <v>23</v>
      </c>
      <c r="D160" s="67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147500</v>
      </c>
      <c r="I160" s="19">
        <f t="shared" si="65"/>
        <v>13948450</v>
      </c>
      <c r="J160" s="19">
        <f t="shared" si="65"/>
        <v>115720</v>
      </c>
      <c r="K160" s="19">
        <f t="shared" si="65"/>
        <v>505960</v>
      </c>
      <c r="L160" s="19">
        <f t="shared" si="65"/>
        <v>0</v>
      </c>
      <c r="M160" s="19">
        <f t="shared" si="65"/>
        <v>0</v>
      </c>
      <c r="N160" s="19">
        <f t="shared" si="65"/>
        <v>13442490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3.6273564446228792</v>
      </c>
      <c r="S160" s="19">
        <f>SUM(S161:S162)</f>
        <v>0</v>
      </c>
      <c r="T160" s="41">
        <f>SUM(T161:T162)</f>
        <v>0</v>
      </c>
    </row>
    <row r="161" spans="1:20" ht="19.5" customHeight="1">
      <c r="A161" s="110"/>
      <c r="B161" s="115"/>
      <c r="C161" s="66" t="s">
        <v>97</v>
      </c>
      <c r="D161" s="67"/>
      <c r="E161" s="23"/>
      <c r="F161" s="23"/>
      <c r="G161" s="23"/>
      <c r="H161" s="23">
        <f>[1]Sheet1!I206</f>
        <v>147500</v>
      </c>
      <c r="I161" s="23">
        <f>[1]Sheet1!J206</f>
        <v>13948450</v>
      </c>
      <c r="J161" s="23">
        <f>[1]Sheet1!K206</f>
        <v>115720</v>
      </c>
      <c r="K161" s="23">
        <f>[1]Sheet1!L206</f>
        <v>505960</v>
      </c>
      <c r="L161" s="23">
        <f>[1]Sheet1!M206</f>
        <v>0</v>
      </c>
      <c r="M161" s="23">
        <f>[1]Sheet1!N206</f>
        <v>0</v>
      </c>
      <c r="N161" s="23">
        <f t="shared" si="60"/>
        <v>13442490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3.6273564446228792</v>
      </c>
      <c r="S161" s="23">
        <f>[1]Sheet1!S206</f>
        <v>0</v>
      </c>
      <c r="T161" s="23">
        <f>[1]Sheet1!T206</f>
        <v>0</v>
      </c>
    </row>
    <row r="162" spans="1:20" ht="19.5" customHeight="1">
      <c r="A162" s="110"/>
      <c r="B162" s="116"/>
      <c r="C162" s="66" t="s">
        <v>98</v>
      </c>
      <c r="D162" s="90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110"/>
      <c r="B163" s="100" t="s">
        <v>36</v>
      </c>
      <c r="C163" s="66" t="s">
        <v>23</v>
      </c>
      <c r="D163" s="90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1540720</v>
      </c>
      <c r="I163" s="49">
        <f t="shared" si="66"/>
        <v>354891670</v>
      </c>
      <c r="J163" s="49">
        <f t="shared" si="66"/>
        <v>694870</v>
      </c>
      <c r="K163" s="49">
        <f t="shared" si="66"/>
        <v>2777440</v>
      </c>
      <c r="L163" s="49">
        <f t="shared" si="66"/>
        <v>0</v>
      </c>
      <c r="M163" s="49">
        <f t="shared" si="66"/>
        <v>160680</v>
      </c>
      <c r="N163" s="49">
        <f t="shared" si="66"/>
        <v>351953550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0.78261628400576444</v>
      </c>
      <c r="S163" s="49">
        <f>SUM(S164:S166)</f>
        <v>960310</v>
      </c>
      <c r="T163" s="50">
        <f>SUM(T164:T166)</f>
        <v>3450450</v>
      </c>
    </row>
    <row r="164" spans="1:20" ht="19.5" customHeight="1">
      <c r="A164" s="110"/>
      <c r="B164" s="85"/>
      <c r="C164" s="66" t="s">
        <v>37</v>
      </c>
      <c r="D164" s="90"/>
      <c r="E164" s="23"/>
      <c r="F164" s="23"/>
      <c r="G164" s="23"/>
      <c r="H164" s="23">
        <f>[1]Sheet1!I148</f>
        <v>1540720</v>
      </c>
      <c r="I164" s="23">
        <f>[1]Sheet1!J148</f>
        <v>257107170</v>
      </c>
      <c r="J164" s="23">
        <f>[1]Sheet1!K148</f>
        <v>-957220</v>
      </c>
      <c r="K164" s="23">
        <f>[1]Sheet1!L148</f>
        <v>-2293770</v>
      </c>
      <c r="L164" s="23">
        <f>[1]Sheet1!M148</f>
        <v>0</v>
      </c>
      <c r="M164" s="23">
        <f>[1]Sheet1!N148</f>
        <v>0</v>
      </c>
      <c r="N164" s="23">
        <f t="shared" si="60"/>
        <v>259400940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-0.89214548159042006</v>
      </c>
      <c r="S164" s="23">
        <f>[1]Sheet1!S148</f>
        <v>960310</v>
      </c>
      <c r="T164" s="23">
        <f>[1]Sheet1!T148</f>
        <v>2299220</v>
      </c>
    </row>
    <row r="165" spans="1:20" ht="19.5" customHeight="1">
      <c r="A165" s="110"/>
      <c r="B165" s="85"/>
      <c r="C165" s="66" t="s">
        <v>38</v>
      </c>
      <c r="D165" s="90"/>
      <c r="E165" s="23"/>
      <c r="F165" s="23"/>
      <c r="G165" s="23"/>
      <c r="H165" s="23">
        <f>[1]Sheet1!I147</f>
        <v>0</v>
      </c>
      <c r="I165" s="23">
        <f>[1]Sheet1!J147</f>
        <v>97784500</v>
      </c>
      <c r="J165" s="23">
        <f>[1]Sheet1!K147</f>
        <v>1652090</v>
      </c>
      <c r="K165" s="23">
        <f>[1]Sheet1!L147</f>
        <v>5071210</v>
      </c>
      <c r="L165" s="23">
        <f>[1]Sheet1!M147</f>
        <v>0</v>
      </c>
      <c r="M165" s="23">
        <f>[1]Sheet1!N147</f>
        <v>160680</v>
      </c>
      <c r="N165" s="23">
        <f t="shared" si="60"/>
        <v>92552610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5.1861082277866117</v>
      </c>
      <c r="S165" s="23">
        <f>[1]Sheet1!S147</f>
        <v>0</v>
      </c>
      <c r="T165" s="23">
        <f>[1]Sheet1!T147</f>
        <v>1151230</v>
      </c>
    </row>
    <row r="166" spans="1:20" ht="19.5" customHeight="1">
      <c r="A166" s="110"/>
      <c r="B166" s="86"/>
      <c r="C166" s="66" t="s">
        <v>72</v>
      </c>
      <c r="D166" s="90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110"/>
      <c r="B167" s="117" t="s">
        <v>91</v>
      </c>
      <c r="C167" s="66" t="s">
        <v>23</v>
      </c>
      <c r="D167" s="90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293920</v>
      </c>
      <c r="I167" s="49">
        <f t="shared" si="67"/>
        <v>811992250</v>
      </c>
      <c r="J167" s="49">
        <f t="shared" si="67"/>
        <v>40851070</v>
      </c>
      <c r="K167" s="49">
        <f t="shared" si="67"/>
        <v>127314290</v>
      </c>
      <c r="L167" s="49">
        <f t="shared" si="67"/>
        <v>0</v>
      </c>
      <c r="M167" s="49">
        <f t="shared" si="67"/>
        <v>18850</v>
      </c>
      <c r="N167" s="49">
        <f>SUM(N168:N169)</f>
        <v>684659110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15.679249401703032</v>
      </c>
      <c r="S167" s="49">
        <f>SUM(S168:S169)</f>
        <v>320</v>
      </c>
      <c r="T167" s="50">
        <f>SUM(T168:T169)</f>
        <v>792710</v>
      </c>
    </row>
    <row r="168" spans="1:20" ht="19.5" customHeight="1">
      <c r="A168" s="110"/>
      <c r="B168" s="85"/>
      <c r="C168" s="66" t="s">
        <v>92</v>
      </c>
      <c r="D168" s="90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111"/>
      <c r="B169" s="118"/>
      <c r="C169" s="108" t="s">
        <v>93</v>
      </c>
      <c r="D169" s="109"/>
      <c r="E169" s="33"/>
      <c r="F169" s="33"/>
      <c r="G169" s="33"/>
      <c r="H169" s="23">
        <f>[1]Sheet1!I141</f>
        <v>293920</v>
      </c>
      <c r="I169" s="23">
        <f>[1]Sheet1!J141</f>
        <v>811999970</v>
      </c>
      <c r="J169" s="23">
        <f>[1]Sheet1!K141</f>
        <v>40851070</v>
      </c>
      <c r="K169" s="23">
        <f>[1]Sheet1!L141</f>
        <v>127314290</v>
      </c>
      <c r="L169" s="23">
        <f>[1]Sheet1!M141</f>
        <v>0</v>
      </c>
      <c r="M169" s="23">
        <f>[1]Sheet1!N141</f>
        <v>18850</v>
      </c>
      <c r="N169" s="33">
        <f t="shared" si="60"/>
        <v>684666830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15.679100332971688</v>
      </c>
      <c r="S169" s="23">
        <f>[1]Sheet1!S141</f>
        <v>320</v>
      </c>
      <c r="T169" s="23">
        <f>[1]Sheet1!T141</f>
        <v>792710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65:B71"/>
    <mergeCell ref="C65:D65"/>
    <mergeCell ref="C66:D66"/>
    <mergeCell ref="C67:D67"/>
    <mergeCell ref="C68:D68"/>
    <mergeCell ref="C69:D69"/>
    <mergeCell ref="C70:D70"/>
    <mergeCell ref="C71:D71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3:D33"/>
    <mergeCell ref="B34:D34"/>
    <mergeCell ref="B35:D35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36:D36"/>
    <mergeCell ref="B37:D37"/>
    <mergeCell ref="B38:D38"/>
    <mergeCell ref="B39:D39"/>
    <mergeCell ref="B40:D40"/>
    <mergeCell ref="B41:D41"/>
    <mergeCell ref="B42:D42"/>
    <mergeCell ref="B43:D43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28:B32"/>
    <mergeCell ref="C28:D28"/>
    <mergeCell ref="C29:D29"/>
    <mergeCell ref="C30:D30"/>
    <mergeCell ref="C31:D31"/>
    <mergeCell ref="C32:D32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C14:D14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2014-07-10T08:54:32Z</cp:lastPrinted>
  <dcterms:created xsi:type="dcterms:W3CDTF">2014-02-14T01:53:58Z</dcterms:created>
  <dcterms:modified xsi:type="dcterms:W3CDTF">2014-07-11T00:50:39Z</dcterms:modified>
</cp:coreProperties>
</file>