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3B569903-78A9-4C9D-BFA9-9559156D6EB1}" xr6:coauthVersionLast="47" xr6:coauthVersionMax="47" xr10:uidLastSave="{00000000-0000-0000-0000-000000000000}"/>
  <bookViews>
    <workbookView xWindow="1515" yWindow="1515" windowWidth="24105" windowHeight="13365" xr2:uid="{00000000-000D-0000-FFFF-FFFF00000000}"/>
  </bookViews>
  <sheets>
    <sheet name="목록" sheetId="1" r:id="rId1"/>
    <sheet name="코드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16" i="1" l="1"/>
  <c r="Y15" i="1"/>
  <c r="X24" i="1"/>
  <c r="W24" i="1"/>
  <c r="X23" i="1"/>
  <c r="W23" i="1"/>
  <c r="X22" i="1"/>
  <c r="W22" i="1"/>
  <c r="X21" i="1"/>
  <c r="W21" i="1"/>
  <c r="X20" i="1"/>
  <c r="W20" i="1"/>
  <c r="X19" i="1"/>
  <c r="W19" i="1"/>
  <c r="X18" i="1"/>
  <c r="W18" i="1"/>
  <c r="X17" i="1"/>
  <c r="W17" i="1"/>
  <c r="X14" i="1"/>
  <c r="W14" i="1"/>
  <c r="X13" i="1"/>
  <c r="W13" i="1"/>
  <c r="X12" i="1"/>
  <c r="W12" i="1"/>
  <c r="X11" i="1"/>
  <c r="W11" i="1"/>
  <c r="X10" i="1"/>
  <c r="W10" i="1"/>
  <c r="X9" i="1"/>
  <c r="W9" i="1"/>
  <c r="X8" i="1"/>
  <c r="W8" i="1"/>
  <c r="X7" i="1"/>
  <c r="W7" i="1"/>
  <c r="X6" i="1"/>
  <c r="W6" i="1"/>
  <c r="X5" i="1"/>
  <c r="W5" i="1"/>
  <c r="H4" i="1"/>
  <c r="Y20" i="1" l="1"/>
  <c r="Y19" i="1"/>
  <c r="Y6" i="1"/>
  <c r="Y7" i="1"/>
  <c r="Y5" i="1"/>
  <c r="Y8" i="1"/>
  <c r="Y21" i="1"/>
  <c r="Y17" i="1"/>
  <c r="Y14" i="1"/>
  <c r="Y18" i="1"/>
  <c r="Y22" i="1"/>
  <c r="Y24" i="1"/>
  <c r="Y10" i="1"/>
  <c r="Y23" i="1"/>
  <c r="Y9" i="1"/>
  <c r="Y13" i="1"/>
  <c r="Y11" i="1"/>
  <c r="Y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" authorId="0" shapeId="0" xr:uid="{16537D77-DDA7-45E8-8F10-5DB5D6A5E5AB}">
      <text>
        <r>
          <rPr>
            <b/>
            <sz val="9"/>
            <color indexed="81"/>
            <rFont val="돋움"/>
            <family val="3"/>
            <charset val="129"/>
          </rPr>
          <t>도로명주소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<sst xmlns="http://schemas.openxmlformats.org/spreadsheetml/2006/main" count="431" uniqueCount="95">
  <si>
    <t>유휴사유 상세설명</t>
  </si>
  <si>
    <t>대부 예정 재산</t>
  </si>
  <si>
    <t>재산구분(행정/일반)</t>
  </si>
  <si>
    <t>행정재산</t>
  </si>
  <si>
    <t>유휴사유 분류</t>
  </si>
  <si>
    <t>무단점유 재산</t>
  </si>
  <si>
    <t>유휴사유명</t>
  </si>
  <si>
    <t>오류 검증</t>
  </si>
  <si>
    <t>용도폐지 대상</t>
  </si>
  <si>
    <t>담당자연락처</t>
  </si>
  <si>
    <t>재산관리관</t>
  </si>
  <si>
    <t>일반재산</t>
  </si>
  <si>
    <t>유휴사유코드</t>
  </si>
  <si>
    <t>사용허가 가능 재산(공실 등)</t>
  </si>
  <si>
    <t>대부계약 만료 후 미대부 상태</t>
  </si>
  <si>
    <t>G01</t>
  </si>
  <si>
    <t>G</t>
  </si>
  <si>
    <t>G03</t>
  </si>
  <si>
    <t>G02</t>
  </si>
  <si>
    <t>잡종지</t>
  </si>
  <si>
    <t>A02</t>
  </si>
  <si>
    <t>G04</t>
  </si>
  <si>
    <t>지자체</t>
  </si>
  <si>
    <t>A01</t>
  </si>
  <si>
    <t>A</t>
  </si>
  <si>
    <t>연번</t>
  </si>
  <si>
    <t>코드</t>
  </si>
  <si>
    <t>대</t>
  </si>
  <si>
    <t>구분</t>
  </si>
  <si>
    <t>사용허가·대부 불가 사유</t>
  </si>
  <si>
    <t>누락재산 중 미활용 상태</t>
  </si>
  <si>
    <t>활용계획(예: 대부, 매각, 용도폐지 등)</t>
  </si>
  <si>
    <t>우편번호</t>
    <phoneticPr fontId="4" type="noConversion"/>
  </si>
  <si>
    <t>소재지(지번)</t>
    <phoneticPr fontId="4" type="noConversion"/>
  </si>
  <si>
    <t>소재지(도로명)</t>
    <phoneticPr fontId="4" type="noConversion"/>
  </si>
  <si>
    <t>토지/건물</t>
    <phoneticPr fontId="4" type="noConversion"/>
  </si>
  <si>
    <t>(공부상)지목</t>
    <phoneticPr fontId="4" type="noConversion"/>
  </si>
  <si>
    <t>답</t>
  </si>
  <si>
    <t>임야</t>
  </si>
  <si>
    <t>도로</t>
  </si>
  <si>
    <t>공원</t>
  </si>
  <si>
    <t>(공부상)면적(㎡)</t>
    <phoneticPr fontId="4" type="noConversion"/>
  </si>
  <si>
    <t>토지</t>
    <phoneticPr fontId="4" type="noConversion"/>
  </si>
  <si>
    <t>건물구분</t>
    <phoneticPr fontId="4" type="noConversion"/>
  </si>
  <si>
    <t>건물용도</t>
    <phoneticPr fontId="4" type="noConversion"/>
  </si>
  <si>
    <t>연면적</t>
    <phoneticPr fontId="4" type="noConversion"/>
  </si>
  <si>
    <t>건물</t>
    <phoneticPr fontId="4" type="noConversion"/>
  </si>
  <si>
    <t>공개여부</t>
    <phoneticPr fontId="4" type="noConversion"/>
  </si>
  <si>
    <t>행정재산</t>
    <phoneticPr fontId="4" type="noConversion"/>
  </si>
  <si>
    <t>사용허가가능여부</t>
    <phoneticPr fontId="4" type="noConversion"/>
  </si>
  <si>
    <t>일반재신</t>
    <phoneticPr fontId="4" type="noConversion"/>
  </si>
  <si>
    <t>대부/매각선택</t>
    <phoneticPr fontId="4" type="noConversion"/>
  </si>
  <si>
    <t>G05</t>
  </si>
  <si>
    <t>단순 미활용</t>
  </si>
  <si>
    <t>단순미활용</t>
    <phoneticPr fontId="4" type="noConversion"/>
  </si>
  <si>
    <t>일반재산</t>
    <phoneticPr fontId="4" type="noConversion"/>
  </si>
  <si>
    <t>인천광역시</t>
    <phoneticPr fontId="4" type="noConversion"/>
  </si>
  <si>
    <t>공개</t>
    <phoneticPr fontId="4" type="noConversion"/>
  </si>
  <si>
    <t>도로</t>
    <phoneticPr fontId="4" type="noConversion"/>
  </si>
  <si>
    <t>나대지</t>
    <phoneticPr fontId="4" type="noConversion"/>
  </si>
  <si>
    <t>대부, 매각 검토(수요 발생 시)</t>
    <phoneticPr fontId="4" type="noConversion"/>
  </si>
  <si>
    <t>-</t>
    <phoneticPr fontId="4" type="noConversion"/>
  </si>
  <si>
    <t xml:space="preserve">잡종지 </t>
  </si>
  <si>
    <t xml:space="preserve">대 </t>
  </si>
  <si>
    <t xml:space="preserve">답 </t>
  </si>
  <si>
    <t xml:space="preserve"> 인천광역시 재산담당관</t>
    <phoneticPr fontId="4" type="noConversion"/>
  </si>
  <si>
    <t>서구 재무과</t>
    <phoneticPr fontId="4" type="noConversion"/>
  </si>
  <si>
    <t>인천 서구</t>
    <phoneticPr fontId="4" type="noConversion"/>
  </si>
  <si>
    <t>검암동 636-9</t>
    <phoneticPr fontId="4" type="noConversion"/>
  </si>
  <si>
    <t>백석동 1-27</t>
    <phoneticPr fontId="4" type="noConversion"/>
  </si>
  <si>
    <t>032-560-4163</t>
    <phoneticPr fontId="4" type="noConversion"/>
  </si>
  <si>
    <t>백석동 210-3</t>
    <phoneticPr fontId="4" type="noConversion"/>
  </si>
  <si>
    <t>심곡동 327-12</t>
    <phoneticPr fontId="4" type="noConversion"/>
  </si>
  <si>
    <t>가정동 475-2</t>
    <phoneticPr fontId="4" type="noConversion"/>
  </si>
  <si>
    <t>가정동 543-31</t>
    <phoneticPr fontId="4" type="noConversion"/>
  </si>
  <si>
    <t>가정동 543-32</t>
    <phoneticPr fontId="4" type="noConversion"/>
  </si>
  <si>
    <t>석남동 산 118-9</t>
    <phoneticPr fontId="4" type="noConversion"/>
  </si>
  <si>
    <t>가좌동 43-8</t>
    <phoneticPr fontId="4" type="noConversion"/>
  </si>
  <si>
    <t>금곡동 509-2</t>
    <phoneticPr fontId="4" type="noConversion"/>
  </si>
  <si>
    <t>불로동 317-6</t>
    <phoneticPr fontId="4" type="noConversion"/>
  </si>
  <si>
    <t>석남동 649-1</t>
    <phoneticPr fontId="4" type="noConversion"/>
  </si>
  <si>
    <t>마전동 896-6</t>
    <phoneticPr fontId="4" type="noConversion"/>
  </si>
  <si>
    <t>마전동 905-8</t>
    <phoneticPr fontId="4" type="noConversion"/>
  </si>
  <si>
    <t>마전동 913-2</t>
    <phoneticPr fontId="4" type="noConversion"/>
  </si>
  <si>
    <t>마전동 921-4</t>
    <phoneticPr fontId="4" type="noConversion"/>
  </si>
  <si>
    <t>대곡동 543-7</t>
    <phoneticPr fontId="4" type="noConversion"/>
  </si>
  <si>
    <t>불로동 55-1</t>
    <phoneticPr fontId="4" type="noConversion"/>
  </si>
  <si>
    <t>왕길동 253</t>
    <phoneticPr fontId="4" type="noConversion"/>
  </si>
  <si>
    <t>왕길동 253-6</t>
    <phoneticPr fontId="4" type="noConversion"/>
  </si>
  <si>
    <t>완정로178번안길 4</t>
    <phoneticPr fontId="4" type="noConversion"/>
  </si>
  <si>
    <t>장고개로337번길 3</t>
    <phoneticPr fontId="4" type="noConversion"/>
  </si>
  <si>
    <t>봉수대로 1653</t>
    <phoneticPr fontId="4" type="noConversion"/>
  </si>
  <si>
    <t>27건</t>
    <phoneticPr fontId="4" type="noConversion"/>
  </si>
  <si>
    <t>유휴 공유재산 목록</t>
    <phoneticPr fontId="4" type="noConversion"/>
  </si>
  <si>
    <t>대부/매각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</si>
</sst>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.00;[Red]#,##0.00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0" fillId="0" borderId="4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top"/>
    </xf>
    <xf numFmtId="0" fontId="1" fillId="0" borderId="0">
      <alignment vertical="center"/>
    </xf>
  </cellStyleXfs>
  <cellXfs count="56">
    <xf numFmtId="0" fontId="0" fillId="0" borderId="0" xfId="0" applyAlignment="1"/>
    <xf numFmtId="0" fontId="0" fillId="0" borderId="0" xfId="0" applyFont="1" applyAlignment="1"/>
    <xf numFmtId="0" fontId="2" fillId="0" borderId="1" xfId="0" applyFont="1" applyFill="1" applyBorder="1" applyAlignment="1">
      <alignment horizontal="center" vertical="top"/>
    </xf>
    <xf numFmtId="0" fontId="0" fillId="0" borderId="1" xfId="2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 vertical="top"/>
    </xf>
    <xf numFmtId="0" fontId="0" fillId="0" borderId="0" xfId="0" applyFont="1" applyFill="1" applyBorder="1" applyAlignment="1"/>
    <xf numFmtId="0" fontId="0" fillId="3" borderId="1" xfId="2" applyFont="1" applyFill="1" applyBorder="1" applyAlignment="1">
      <alignment horizontal="center"/>
    </xf>
    <xf numFmtId="0" fontId="0" fillId="4" borderId="1" xfId="2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8" fillId="4" borderId="1" xfId="2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2" quotePrefix="1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10" fillId="0" borderId="1" xfId="2" applyFont="1" applyFill="1" applyBorder="1" applyAlignment="1">
      <alignment horizontal="center"/>
    </xf>
    <xf numFmtId="0" fontId="9" fillId="0" borderId="1" xfId="0" quotePrefix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/>
    </xf>
    <xf numFmtId="0" fontId="0" fillId="0" borderId="2" xfId="2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0" fillId="0" borderId="2" xfId="2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2" fillId="5" borderId="5" xfId="2" applyFont="1" applyFill="1" applyBorder="1" applyAlignment="1">
      <alignment horizontal="center" vertical="center"/>
    </xf>
    <xf numFmtId="0" fontId="0" fillId="5" borderId="6" xfId="2" applyFont="1" applyFill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/>
    </xf>
    <xf numFmtId="0" fontId="0" fillId="3" borderId="6" xfId="2" applyFont="1" applyFill="1" applyBorder="1" applyAlignment="1">
      <alignment horizontal="center" vertical="center"/>
    </xf>
    <xf numFmtId="0" fontId="0" fillId="3" borderId="7" xfId="2" applyFont="1" applyFill="1" applyBorder="1" applyAlignment="1">
      <alignment horizontal="center" vertical="center"/>
    </xf>
    <xf numFmtId="0" fontId="2" fillId="5" borderId="3" xfId="2" applyFont="1" applyFill="1" applyBorder="1" applyAlignment="1">
      <alignment horizontal="center" vertical="center"/>
    </xf>
    <xf numFmtId="0" fontId="0" fillId="5" borderId="4" xfId="2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top"/>
    </xf>
    <xf numFmtId="176" fontId="8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3" xr:uid="{50C8753E-A0E5-4D4E-96A2-16786F7028E4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B28"/>
  <sheetViews>
    <sheetView tabSelected="1" zoomScale="85" zoomScaleNormal="85" zoomScaleSheetLayoutView="85" workbookViewId="0">
      <pane xSplit="2" ySplit="4" topLeftCell="C7" activePane="bottomRight" state="frozen"/>
      <selection pane="topRight"/>
      <selection pane="bottomLeft"/>
      <selection pane="bottomRight" sqref="A1:Y1"/>
    </sheetView>
  </sheetViews>
  <sheetFormatPr defaultColWidth="9" defaultRowHeight="16.5" x14ac:dyDescent="0.3"/>
  <cols>
    <col min="1" max="1" width="4.75" style="7" bestFit="1" customWidth="1"/>
    <col min="2" max="2" width="11.125" style="7" bestFit="1" customWidth="1"/>
    <col min="3" max="3" width="11.125" style="7" customWidth="1"/>
    <col min="4" max="4" width="29.625" style="7" bestFit="1" customWidth="1"/>
    <col min="5" max="5" width="18.125" style="7" bestFit="1" customWidth="1"/>
    <col min="6" max="7" width="11.5" style="7" customWidth="1"/>
    <col min="8" max="8" width="16.125" style="7" bestFit="1" customWidth="1"/>
    <col min="9" max="12" width="10.375" style="7" customWidth="1"/>
    <col min="13" max="13" width="19.75" style="7" bestFit="1" customWidth="1"/>
    <col min="14" max="14" width="22.75" style="7" bestFit="1" customWidth="1"/>
    <col min="15" max="15" width="17.5" style="7" bestFit="1" customWidth="1"/>
    <col min="16" max="16" width="12.5" style="7" customWidth="1"/>
    <col min="17" max="17" width="21.75" style="7" customWidth="1"/>
    <col min="18" max="18" width="13.25" style="7" bestFit="1" customWidth="1"/>
    <col min="19" max="19" width="27" style="7" bestFit="1" customWidth="1"/>
    <col min="20" max="20" width="44.125" style="7" bestFit="1" customWidth="1"/>
    <col min="21" max="21" width="32.875" style="7" bestFit="1" customWidth="1"/>
    <col min="22" max="22" width="4.25" style="7" customWidth="1"/>
    <col min="23" max="24" width="5.875" style="7" hidden="1" customWidth="1"/>
    <col min="25" max="25" width="12.25" style="7" customWidth="1"/>
    <col min="26" max="26" width="9" style="7"/>
    <col min="27" max="27" width="12.625" style="7" bestFit="1" customWidth="1"/>
    <col min="28" max="16384" width="9" style="7"/>
  </cols>
  <sheetData>
    <row r="1" spans="1:27" ht="70.5" customHeight="1" x14ac:dyDescent="0.3">
      <c r="A1" s="49" t="s">
        <v>93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1"/>
    </row>
    <row r="2" spans="1:27" s="15" customFormat="1" ht="27" customHeight="1" x14ac:dyDescent="0.3">
      <c r="A2" s="52" t="s">
        <v>25</v>
      </c>
      <c r="B2" s="52" t="s">
        <v>22</v>
      </c>
      <c r="C2" s="38" t="s">
        <v>32</v>
      </c>
      <c r="D2" s="52" t="s">
        <v>33</v>
      </c>
      <c r="E2" s="38" t="s">
        <v>34</v>
      </c>
      <c r="F2" s="38" t="s">
        <v>35</v>
      </c>
      <c r="G2" s="41" t="s">
        <v>42</v>
      </c>
      <c r="H2" s="42"/>
      <c r="I2" s="43" t="s">
        <v>46</v>
      </c>
      <c r="J2" s="44"/>
      <c r="K2" s="45"/>
      <c r="L2" s="46" t="s">
        <v>47</v>
      </c>
      <c r="M2" s="52" t="s">
        <v>2</v>
      </c>
      <c r="N2" s="48" t="s">
        <v>10</v>
      </c>
      <c r="O2" s="36" t="s">
        <v>48</v>
      </c>
      <c r="P2" s="36" t="s">
        <v>50</v>
      </c>
      <c r="Q2" s="52" t="s">
        <v>29</v>
      </c>
      <c r="R2" s="52" t="s">
        <v>12</v>
      </c>
      <c r="S2" s="52" t="s">
        <v>6</v>
      </c>
      <c r="T2" s="52" t="s">
        <v>0</v>
      </c>
      <c r="U2" s="48" t="s">
        <v>31</v>
      </c>
      <c r="V2" s="30"/>
      <c r="W2" s="29"/>
      <c r="X2" s="29"/>
      <c r="Y2" s="52" t="s">
        <v>7</v>
      </c>
    </row>
    <row r="3" spans="1:27" s="15" customFormat="1" ht="20.100000000000001" customHeight="1" x14ac:dyDescent="0.3">
      <c r="A3" s="40"/>
      <c r="B3" s="1"/>
      <c r="C3" s="39"/>
      <c r="D3" s="50"/>
      <c r="E3" s="39"/>
      <c r="F3" s="39"/>
      <c r="G3" s="31" t="s">
        <v>36</v>
      </c>
      <c r="H3" s="33" t="s">
        <v>41</v>
      </c>
      <c r="I3" s="32" t="s">
        <v>43</v>
      </c>
      <c r="J3" s="32" t="s">
        <v>44</v>
      </c>
      <c r="K3" s="32" t="s">
        <v>45</v>
      </c>
      <c r="L3" s="47"/>
      <c r="M3" s="1"/>
      <c r="N3" s="50"/>
      <c r="O3" s="37" t="s">
        <v>49</v>
      </c>
      <c r="P3" s="37" t="s">
        <v>51</v>
      </c>
      <c r="Q3" s="1"/>
      <c r="R3" s="1"/>
      <c r="S3" s="1"/>
      <c r="T3" s="1"/>
      <c r="U3" s="50"/>
      <c r="V3" s="34"/>
      <c r="W3" s="33"/>
      <c r="X3" s="33"/>
      <c r="Y3" s="1"/>
      <c r="AA3" s="35" t="s">
        <v>9</v>
      </c>
    </row>
    <row r="4" spans="1:27" ht="20.100000000000001" customHeight="1" x14ac:dyDescent="0.3">
      <c r="A4" s="2"/>
      <c r="B4" s="2"/>
      <c r="C4" s="2"/>
      <c r="D4" s="55" t="s">
        <v>92</v>
      </c>
      <c r="E4" s="2"/>
      <c r="F4" s="2"/>
      <c r="G4" s="2"/>
      <c r="H4" s="53">
        <f>SUBTOTAL(9,H5:H24)</f>
        <v>8327.27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8"/>
      <c r="W4" s="2"/>
      <c r="X4" s="2"/>
      <c r="Y4" s="2"/>
    </row>
    <row r="5" spans="1:27" ht="20.100000000000001" customHeight="1" x14ac:dyDescent="0.3">
      <c r="A5" s="3">
        <v>1</v>
      </c>
      <c r="B5" s="18" t="s">
        <v>56</v>
      </c>
      <c r="C5" s="29">
        <v>404140</v>
      </c>
      <c r="D5" s="18" t="s">
        <v>71</v>
      </c>
      <c r="E5" s="20" t="s">
        <v>61</v>
      </c>
      <c r="F5" s="18" t="s">
        <v>42</v>
      </c>
      <c r="G5" s="16" t="s">
        <v>37</v>
      </c>
      <c r="H5" s="28">
        <v>2753</v>
      </c>
      <c r="I5" s="20" t="s">
        <v>61</v>
      </c>
      <c r="J5" s="20" t="s">
        <v>61</v>
      </c>
      <c r="K5" s="20" t="s">
        <v>61</v>
      </c>
      <c r="L5" s="18" t="s">
        <v>57</v>
      </c>
      <c r="M5" s="16" t="s">
        <v>55</v>
      </c>
      <c r="N5" s="18" t="s">
        <v>65</v>
      </c>
      <c r="O5" s="17" t="s">
        <v>61</v>
      </c>
      <c r="P5" s="16" t="s">
        <v>94</v>
      </c>
      <c r="Q5" s="17" t="s">
        <v>61</v>
      </c>
      <c r="R5" s="14" t="s">
        <v>52</v>
      </c>
      <c r="S5" s="22" t="s">
        <v>54</v>
      </c>
      <c r="T5" s="18" t="s">
        <v>59</v>
      </c>
      <c r="U5" s="18" t="s">
        <v>60</v>
      </c>
      <c r="V5" s="23"/>
      <c r="W5" s="10" t="str">
        <f>VLOOKUP(M5,코드!$E$3:$F$5,2)</f>
        <v>G</v>
      </c>
      <c r="X5" s="10" t="str">
        <f t="shared" ref="X5:X24" si="0">LEFT(R5,1)</f>
        <v>G</v>
      </c>
      <c r="Y5" s="10" t="b">
        <f t="shared" ref="Y5:Y24" si="1">EXACT(W5,X5)</f>
        <v>1</v>
      </c>
      <c r="AA5" s="26" t="s">
        <v>70</v>
      </c>
    </row>
    <row r="6" spans="1:27" ht="20.100000000000001" customHeight="1" x14ac:dyDescent="0.3">
      <c r="A6" s="3">
        <v>5</v>
      </c>
      <c r="B6" s="18" t="s">
        <v>56</v>
      </c>
      <c r="C6" s="29">
        <v>404835</v>
      </c>
      <c r="D6" s="18" t="s">
        <v>72</v>
      </c>
      <c r="E6" s="20" t="s">
        <v>61</v>
      </c>
      <c r="F6" s="18" t="s">
        <v>42</v>
      </c>
      <c r="G6" s="16" t="s">
        <v>40</v>
      </c>
      <c r="H6" s="16">
        <v>183.1</v>
      </c>
      <c r="I6" s="20" t="s">
        <v>61</v>
      </c>
      <c r="J6" s="20" t="s">
        <v>61</v>
      </c>
      <c r="K6" s="20" t="s">
        <v>61</v>
      </c>
      <c r="L6" s="18" t="s">
        <v>57</v>
      </c>
      <c r="M6" s="16" t="s">
        <v>55</v>
      </c>
      <c r="N6" s="18" t="s">
        <v>65</v>
      </c>
      <c r="O6" s="17" t="s">
        <v>61</v>
      </c>
      <c r="P6" s="16" t="s">
        <v>94</v>
      </c>
      <c r="Q6" s="17" t="s">
        <v>61</v>
      </c>
      <c r="R6" s="11" t="s">
        <v>52</v>
      </c>
      <c r="S6" s="22" t="s">
        <v>54</v>
      </c>
      <c r="T6" s="18" t="s">
        <v>59</v>
      </c>
      <c r="U6" s="18" t="s">
        <v>60</v>
      </c>
      <c r="V6" s="23"/>
      <c r="W6" s="10" t="str">
        <f>VLOOKUP(M6,코드!$E$3:$F$5,2)</f>
        <v>G</v>
      </c>
      <c r="X6" s="10" t="str">
        <f t="shared" si="0"/>
        <v>G</v>
      </c>
      <c r="Y6" s="10" t="b">
        <f t="shared" si="1"/>
        <v>1</v>
      </c>
      <c r="AA6" s="26" t="s">
        <v>70</v>
      </c>
    </row>
    <row r="7" spans="1:27" ht="20.100000000000001" customHeight="1" x14ac:dyDescent="0.3">
      <c r="A7" s="3">
        <v>6</v>
      </c>
      <c r="B7" s="18" t="s">
        <v>56</v>
      </c>
      <c r="C7" s="29">
        <v>404230</v>
      </c>
      <c r="D7" s="18" t="s">
        <v>73</v>
      </c>
      <c r="E7" s="20" t="s">
        <v>61</v>
      </c>
      <c r="F7" s="18" t="s">
        <v>42</v>
      </c>
      <c r="G7" s="16" t="s">
        <v>39</v>
      </c>
      <c r="H7" s="54">
        <v>119.2</v>
      </c>
      <c r="I7" s="20" t="s">
        <v>61</v>
      </c>
      <c r="J7" s="20" t="s">
        <v>61</v>
      </c>
      <c r="K7" s="20" t="s">
        <v>61</v>
      </c>
      <c r="L7" s="18" t="s">
        <v>57</v>
      </c>
      <c r="M7" s="16" t="s">
        <v>55</v>
      </c>
      <c r="N7" s="18" t="s">
        <v>65</v>
      </c>
      <c r="O7" s="17" t="s">
        <v>61</v>
      </c>
      <c r="P7" s="16" t="s">
        <v>94</v>
      </c>
      <c r="Q7" s="17" t="s">
        <v>61</v>
      </c>
      <c r="R7" s="11" t="s">
        <v>52</v>
      </c>
      <c r="S7" s="22" t="s">
        <v>54</v>
      </c>
      <c r="T7" s="18" t="s">
        <v>59</v>
      </c>
      <c r="U7" s="18" t="s">
        <v>60</v>
      </c>
      <c r="V7" s="23"/>
      <c r="W7" s="10" t="str">
        <f>VLOOKUP(M7,코드!$E$3:$F$5,2)</f>
        <v>G</v>
      </c>
      <c r="X7" s="10" t="str">
        <f t="shared" si="0"/>
        <v>G</v>
      </c>
      <c r="Y7" s="10" t="b">
        <f t="shared" si="1"/>
        <v>1</v>
      </c>
      <c r="AA7" s="26" t="s">
        <v>70</v>
      </c>
    </row>
    <row r="8" spans="1:27" ht="20.100000000000001" customHeight="1" x14ac:dyDescent="0.3">
      <c r="A8" s="3">
        <v>7</v>
      </c>
      <c r="B8" s="18" t="s">
        <v>56</v>
      </c>
      <c r="C8" s="29">
        <v>404230</v>
      </c>
      <c r="D8" s="18" t="s">
        <v>74</v>
      </c>
      <c r="E8" s="20" t="s">
        <v>61</v>
      </c>
      <c r="F8" s="18" t="s">
        <v>42</v>
      </c>
      <c r="G8" s="16" t="s">
        <v>27</v>
      </c>
      <c r="H8" s="54">
        <v>49.5</v>
      </c>
      <c r="I8" s="20" t="s">
        <v>61</v>
      </c>
      <c r="J8" s="20" t="s">
        <v>61</v>
      </c>
      <c r="K8" s="20" t="s">
        <v>61</v>
      </c>
      <c r="L8" s="18" t="s">
        <v>57</v>
      </c>
      <c r="M8" s="16" t="s">
        <v>55</v>
      </c>
      <c r="N8" s="18" t="s">
        <v>65</v>
      </c>
      <c r="O8" s="17" t="s">
        <v>61</v>
      </c>
      <c r="P8" s="16" t="s">
        <v>94</v>
      </c>
      <c r="Q8" s="17" t="s">
        <v>61</v>
      </c>
      <c r="R8" s="11" t="s">
        <v>52</v>
      </c>
      <c r="S8" s="22" t="s">
        <v>54</v>
      </c>
      <c r="T8" s="18" t="s">
        <v>59</v>
      </c>
      <c r="U8" s="18" t="s">
        <v>60</v>
      </c>
      <c r="V8" s="23"/>
      <c r="W8" s="10" t="str">
        <f>VLOOKUP(M8,코드!$E$3:$F$5,2)</f>
        <v>G</v>
      </c>
      <c r="X8" s="10" t="str">
        <f t="shared" si="0"/>
        <v>G</v>
      </c>
      <c r="Y8" s="10" t="b">
        <f t="shared" si="1"/>
        <v>1</v>
      </c>
      <c r="AA8" s="26" t="s">
        <v>70</v>
      </c>
    </row>
    <row r="9" spans="1:27" ht="20.100000000000001" customHeight="1" x14ac:dyDescent="0.3">
      <c r="A9" s="3">
        <v>8</v>
      </c>
      <c r="B9" s="18" t="s">
        <v>56</v>
      </c>
      <c r="C9" s="29">
        <v>404230</v>
      </c>
      <c r="D9" s="18" t="s">
        <v>75</v>
      </c>
      <c r="E9" s="20" t="s">
        <v>61</v>
      </c>
      <c r="F9" s="18" t="s">
        <v>42</v>
      </c>
      <c r="G9" s="16" t="s">
        <v>27</v>
      </c>
      <c r="H9" s="54">
        <v>17.600000000000001</v>
      </c>
      <c r="I9" s="20" t="s">
        <v>61</v>
      </c>
      <c r="J9" s="20" t="s">
        <v>61</v>
      </c>
      <c r="K9" s="20" t="s">
        <v>61</v>
      </c>
      <c r="L9" s="18" t="s">
        <v>57</v>
      </c>
      <c r="M9" s="16" t="s">
        <v>55</v>
      </c>
      <c r="N9" s="18" t="s">
        <v>65</v>
      </c>
      <c r="O9" s="17" t="s">
        <v>61</v>
      </c>
      <c r="P9" s="16" t="s">
        <v>94</v>
      </c>
      <c r="Q9" s="17" t="s">
        <v>61</v>
      </c>
      <c r="R9" s="11" t="s">
        <v>52</v>
      </c>
      <c r="S9" s="22" t="s">
        <v>54</v>
      </c>
      <c r="T9" s="18" t="s">
        <v>59</v>
      </c>
      <c r="U9" s="18" t="s">
        <v>60</v>
      </c>
      <c r="V9" s="23"/>
      <c r="W9" s="10" t="str">
        <f>VLOOKUP(M9,코드!$E$3:$F$5,2)</f>
        <v>G</v>
      </c>
      <c r="X9" s="10" t="str">
        <f t="shared" si="0"/>
        <v>G</v>
      </c>
      <c r="Y9" s="10" t="b">
        <f t="shared" si="1"/>
        <v>1</v>
      </c>
      <c r="AA9" s="26" t="s">
        <v>70</v>
      </c>
    </row>
    <row r="10" spans="1:27" ht="20.100000000000001" customHeight="1" x14ac:dyDescent="0.3">
      <c r="A10" s="3">
        <v>9</v>
      </c>
      <c r="B10" s="18" t="s">
        <v>56</v>
      </c>
      <c r="C10" s="29">
        <v>404220</v>
      </c>
      <c r="D10" s="18" t="s">
        <v>76</v>
      </c>
      <c r="E10" s="20" t="s">
        <v>61</v>
      </c>
      <c r="F10" s="18" t="s">
        <v>42</v>
      </c>
      <c r="G10" s="16" t="s">
        <v>38</v>
      </c>
      <c r="H10" s="54">
        <v>1414</v>
      </c>
      <c r="I10" s="20" t="s">
        <v>61</v>
      </c>
      <c r="J10" s="20" t="s">
        <v>61</v>
      </c>
      <c r="K10" s="20" t="s">
        <v>61</v>
      </c>
      <c r="L10" s="18" t="s">
        <v>57</v>
      </c>
      <c r="M10" s="16" t="s">
        <v>55</v>
      </c>
      <c r="N10" s="18" t="s">
        <v>65</v>
      </c>
      <c r="O10" s="17" t="s">
        <v>61</v>
      </c>
      <c r="P10" s="16" t="s">
        <v>94</v>
      </c>
      <c r="Q10" s="17" t="s">
        <v>61</v>
      </c>
      <c r="R10" s="11" t="s">
        <v>52</v>
      </c>
      <c r="S10" s="22" t="s">
        <v>54</v>
      </c>
      <c r="T10" s="18" t="s">
        <v>59</v>
      </c>
      <c r="U10" s="18" t="s">
        <v>60</v>
      </c>
      <c r="V10" s="23"/>
      <c r="W10" s="10" t="str">
        <f>VLOOKUP(M10,코드!$E$3:$F$5,2)</f>
        <v>G</v>
      </c>
      <c r="X10" s="10" t="str">
        <f t="shared" si="0"/>
        <v>G</v>
      </c>
      <c r="Y10" s="10" t="b">
        <f t="shared" si="1"/>
        <v>1</v>
      </c>
      <c r="AA10" s="26" t="s">
        <v>70</v>
      </c>
    </row>
    <row r="11" spans="1:27" ht="20.100000000000001" customHeight="1" x14ac:dyDescent="0.3">
      <c r="A11" s="3">
        <v>10</v>
      </c>
      <c r="B11" s="18" t="s">
        <v>56</v>
      </c>
      <c r="C11" s="29">
        <v>22815</v>
      </c>
      <c r="D11" s="18" t="s">
        <v>77</v>
      </c>
      <c r="E11" s="20" t="s">
        <v>90</v>
      </c>
      <c r="F11" s="18" t="s">
        <v>42</v>
      </c>
      <c r="G11" s="16" t="s">
        <v>27</v>
      </c>
      <c r="H11" s="54">
        <v>102</v>
      </c>
      <c r="I11" s="20" t="s">
        <v>61</v>
      </c>
      <c r="J11" s="20" t="s">
        <v>61</v>
      </c>
      <c r="K11" s="20" t="s">
        <v>61</v>
      </c>
      <c r="L11" s="18" t="s">
        <v>57</v>
      </c>
      <c r="M11" s="16" t="s">
        <v>55</v>
      </c>
      <c r="N11" s="18" t="s">
        <v>65</v>
      </c>
      <c r="O11" s="17" t="s">
        <v>61</v>
      </c>
      <c r="P11" s="16" t="s">
        <v>94</v>
      </c>
      <c r="Q11" s="17" t="s">
        <v>61</v>
      </c>
      <c r="R11" s="11" t="s">
        <v>52</v>
      </c>
      <c r="S11" s="22" t="s">
        <v>54</v>
      </c>
      <c r="T11" s="18" t="s">
        <v>59</v>
      </c>
      <c r="U11" s="18" t="s">
        <v>60</v>
      </c>
      <c r="V11" s="23"/>
      <c r="W11" s="10" t="str">
        <f>VLOOKUP(M11,코드!$E$3:$F$5,2)</f>
        <v>G</v>
      </c>
      <c r="X11" s="10" t="str">
        <f t="shared" si="0"/>
        <v>G</v>
      </c>
      <c r="Y11" s="10" t="b">
        <f t="shared" si="1"/>
        <v>1</v>
      </c>
      <c r="AA11" s="26" t="s">
        <v>70</v>
      </c>
    </row>
    <row r="12" spans="1:27" ht="20.100000000000001" customHeight="1" x14ac:dyDescent="0.3">
      <c r="A12" s="3">
        <v>11</v>
      </c>
      <c r="B12" s="18" t="s">
        <v>56</v>
      </c>
      <c r="C12" s="29">
        <v>22648</v>
      </c>
      <c r="D12" s="18" t="s">
        <v>78</v>
      </c>
      <c r="E12" s="20" t="s">
        <v>91</v>
      </c>
      <c r="F12" s="18" t="s">
        <v>42</v>
      </c>
      <c r="G12" s="16" t="s">
        <v>19</v>
      </c>
      <c r="H12" s="54">
        <v>119</v>
      </c>
      <c r="I12" s="20" t="s">
        <v>61</v>
      </c>
      <c r="J12" s="20" t="s">
        <v>61</v>
      </c>
      <c r="K12" s="20" t="s">
        <v>61</v>
      </c>
      <c r="L12" s="18" t="s">
        <v>57</v>
      </c>
      <c r="M12" s="16" t="s">
        <v>55</v>
      </c>
      <c r="N12" s="18" t="s">
        <v>65</v>
      </c>
      <c r="O12" s="17" t="s">
        <v>61</v>
      </c>
      <c r="P12" s="16" t="s">
        <v>94</v>
      </c>
      <c r="Q12" s="17" t="s">
        <v>61</v>
      </c>
      <c r="R12" s="11" t="s">
        <v>52</v>
      </c>
      <c r="S12" s="22" t="s">
        <v>54</v>
      </c>
      <c r="T12" s="18" t="s">
        <v>59</v>
      </c>
      <c r="U12" s="18" t="s">
        <v>60</v>
      </c>
      <c r="V12" s="23"/>
      <c r="W12" s="10" t="str">
        <f>VLOOKUP(M12,코드!$E$3:$F$5,2)</f>
        <v>G</v>
      </c>
      <c r="X12" s="10" t="str">
        <f t="shared" si="0"/>
        <v>G</v>
      </c>
      <c r="Y12" s="10" t="b">
        <f t="shared" si="1"/>
        <v>1</v>
      </c>
      <c r="AA12" s="26" t="s">
        <v>70</v>
      </c>
    </row>
    <row r="13" spans="1:27" ht="20.100000000000001" customHeight="1" x14ac:dyDescent="0.3">
      <c r="A13" s="3">
        <v>13</v>
      </c>
      <c r="B13" s="18" t="s">
        <v>56</v>
      </c>
      <c r="C13" s="29">
        <v>404270</v>
      </c>
      <c r="D13" s="18" t="s">
        <v>79</v>
      </c>
      <c r="E13" s="20" t="s">
        <v>61</v>
      </c>
      <c r="F13" s="18" t="s">
        <v>42</v>
      </c>
      <c r="G13" s="16" t="s">
        <v>38</v>
      </c>
      <c r="H13" s="54">
        <v>301</v>
      </c>
      <c r="I13" s="20" t="s">
        <v>61</v>
      </c>
      <c r="J13" s="20" t="s">
        <v>61</v>
      </c>
      <c r="K13" s="20" t="s">
        <v>61</v>
      </c>
      <c r="L13" s="18" t="s">
        <v>57</v>
      </c>
      <c r="M13" s="16" t="s">
        <v>55</v>
      </c>
      <c r="N13" s="18" t="s">
        <v>65</v>
      </c>
      <c r="O13" s="17" t="s">
        <v>61</v>
      </c>
      <c r="P13" s="16" t="s">
        <v>94</v>
      </c>
      <c r="Q13" s="17" t="s">
        <v>61</v>
      </c>
      <c r="R13" s="11" t="s">
        <v>52</v>
      </c>
      <c r="S13" s="22" t="s">
        <v>54</v>
      </c>
      <c r="T13" s="18" t="s">
        <v>59</v>
      </c>
      <c r="U13" s="18" t="s">
        <v>60</v>
      </c>
      <c r="V13" s="23"/>
      <c r="W13" s="10" t="str">
        <f>VLOOKUP(M13,코드!$E$3:$F$5,2)</f>
        <v>G</v>
      </c>
      <c r="X13" s="10" t="str">
        <f t="shared" si="0"/>
        <v>G</v>
      </c>
      <c r="Y13" s="10" t="b">
        <f t="shared" si="1"/>
        <v>1</v>
      </c>
      <c r="AA13" s="26" t="s">
        <v>70</v>
      </c>
    </row>
    <row r="14" spans="1:27" ht="20.100000000000001" customHeight="1" x14ac:dyDescent="0.3">
      <c r="A14" s="3">
        <v>15</v>
      </c>
      <c r="B14" s="18" t="s">
        <v>56</v>
      </c>
      <c r="C14" s="29">
        <v>404220</v>
      </c>
      <c r="D14" s="27" t="s">
        <v>80</v>
      </c>
      <c r="E14" s="20" t="s">
        <v>61</v>
      </c>
      <c r="F14" s="18" t="s">
        <v>42</v>
      </c>
      <c r="G14" s="16" t="s">
        <v>58</v>
      </c>
      <c r="H14" s="54">
        <v>636</v>
      </c>
      <c r="I14" s="20" t="s">
        <v>61</v>
      </c>
      <c r="J14" s="20" t="s">
        <v>61</v>
      </c>
      <c r="K14" s="20" t="s">
        <v>61</v>
      </c>
      <c r="L14" s="18" t="s">
        <v>57</v>
      </c>
      <c r="M14" s="16" t="s">
        <v>55</v>
      </c>
      <c r="N14" s="18" t="s">
        <v>65</v>
      </c>
      <c r="O14" s="17" t="s">
        <v>61</v>
      </c>
      <c r="P14" s="16" t="s">
        <v>94</v>
      </c>
      <c r="Q14" s="17" t="s">
        <v>61</v>
      </c>
      <c r="R14" s="11" t="s">
        <v>52</v>
      </c>
      <c r="S14" s="22" t="s">
        <v>54</v>
      </c>
      <c r="T14" s="18" t="s">
        <v>59</v>
      </c>
      <c r="U14" s="18" t="s">
        <v>60</v>
      </c>
      <c r="V14" s="23"/>
      <c r="W14" s="10" t="str">
        <f>VLOOKUP(M14,코드!$E$3:$F$5,2)</f>
        <v>G</v>
      </c>
      <c r="X14" s="10" t="str">
        <f t="shared" si="0"/>
        <v>G</v>
      </c>
      <c r="Y14" s="10" t="b">
        <f t="shared" si="1"/>
        <v>1</v>
      </c>
      <c r="AA14" s="26" t="s">
        <v>70</v>
      </c>
    </row>
    <row r="15" spans="1:27" ht="20.100000000000001" customHeight="1" x14ac:dyDescent="0.3">
      <c r="A15" s="3">
        <v>16</v>
      </c>
      <c r="B15" s="18" t="s">
        <v>67</v>
      </c>
      <c r="C15" s="29">
        <v>404140</v>
      </c>
      <c r="D15" s="27" t="s">
        <v>69</v>
      </c>
      <c r="E15" s="20" t="s">
        <v>61</v>
      </c>
      <c r="F15" s="18" t="s">
        <v>42</v>
      </c>
      <c r="G15" s="21" t="s">
        <v>38</v>
      </c>
      <c r="H15" s="54">
        <v>372.27</v>
      </c>
      <c r="I15" s="20" t="s">
        <v>61</v>
      </c>
      <c r="J15" s="20" t="s">
        <v>61</v>
      </c>
      <c r="K15" s="20" t="s">
        <v>61</v>
      </c>
      <c r="L15" s="18" t="s">
        <v>57</v>
      </c>
      <c r="M15" s="16" t="s">
        <v>55</v>
      </c>
      <c r="N15" s="18" t="s">
        <v>66</v>
      </c>
      <c r="O15" s="17" t="s">
        <v>61</v>
      </c>
      <c r="P15" s="16" t="s">
        <v>94</v>
      </c>
      <c r="Q15" s="17" t="s">
        <v>61</v>
      </c>
      <c r="R15" s="11" t="s">
        <v>52</v>
      </c>
      <c r="S15" s="22" t="s">
        <v>54</v>
      </c>
      <c r="T15" s="18" t="s">
        <v>59</v>
      </c>
      <c r="U15" s="18" t="s">
        <v>60</v>
      </c>
      <c r="V15" s="23"/>
      <c r="W15" s="10"/>
      <c r="X15" s="10"/>
      <c r="Y15" s="10" t="b">
        <f t="shared" si="1"/>
        <v>1</v>
      </c>
      <c r="AA15" s="26" t="s">
        <v>70</v>
      </c>
    </row>
    <row r="16" spans="1:27" ht="20.100000000000001" customHeight="1" x14ac:dyDescent="0.3">
      <c r="A16" s="3">
        <v>17</v>
      </c>
      <c r="B16" s="18" t="s">
        <v>67</v>
      </c>
      <c r="C16" s="29">
        <v>404845</v>
      </c>
      <c r="D16" s="27" t="s">
        <v>68</v>
      </c>
      <c r="E16" s="20" t="s">
        <v>61</v>
      </c>
      <c r="F16" s="18" t="s">
        <v>42</v>
      </c>
      <c r="G16" s="21" t="s">
        <v>19</v>
      </c>
      <c r="H16" s="54">
        <v>654.20000000000005</v>
      </c>
      <c r="I16" s="20" t="s">
        <v>61</v>
      </c>
      <c r="J16" s="20" t="s">
        <v>61</v>
      </c>
      <c r="K16" s="20" t="s">
        <v>61</v>
      </c>
      <c r="L16" s="18" t="s">
        <v>57</v>
      </c>
      <c r="M16" s="16" t="s">
        <v>55</v>
      </c>
      <c r="N16" s="18" t="s">
        <v>66</v>
      </c>
      <c r="O16" s="17" t="s">
        <v>61</v>
      </c>
      <c r="P16" s="16" t="s">
        <v>94</v>
      </c>
      <c r="Q16" s="17" t="s">
        <v>61</v>
      </c>
      <c r="R16" s="11" t="s">
        <v>52</v>
      </c>
      <c r="S16" s="22" t="s">
        <v>54</v>
      </c>
      <c r="T16" s="18" t="s">
        <v>59</v>
      </c>
      <c r="U16" s="18" t="s">
        <v>60</v>
      </c>
      <c r="V16" s="23"/>
      <c r="W16" s="10"/>
      <c r="X16" s="10"/>
      <c r="Y16" s="10" t="b">
        <f t="shared" si="1"/>
        <v>1</v>
      </c>
      <c r="AA16" s="26" t="s">
        <v>70</v>
      </c>
    </row>
    <row r="17" spans="1:28" ht="20.100000000000001" customHeight="1" x14ac:dyDescent="0.3">
      <c r="A17" s="3">
        <v>20</v>
      </c>
      <c r="B17" s="18" t="s">
        <v>67</v>
      </c>
      <c r="C17" s="29">
        <v>404821</v>
      </c>
      <c r="D17" s="27" t="s">
        <v>81</v>
      </c>
      <c r="E17" s="20" t="s">
        <v>61</v>
      </c>
      <c r="F17" s="18" t="s">
        <v>42</v>
      </c>
      <c r="G17" s="16" t="s">
        <v>62</v>
      </c>
      <c r="H17" s="54">
        <v>41.2</v>
      </c>
      <c r="I17" s="20" t="s">
        <v>61</v>
      </c>
      <c r="J17" s="20" t="s">
        <v>61</v>
      </c>
      <c r="K17" s="20" t="s">
        <v>61</v>
      </c>
      <c r="L17" s="18" t="s">
        <v>57</v>
      </c>
      <c r="M17" s="16" t="s">
        <v>55</v>
      </c>
      <c r="N17" s="18" t="s">
        <v>66</v>
      </c>
      <c r="O17" s="17" t="s">
        <v>61</v>
      </c>
      <c r="P17" s="16" t="s">
        <v>94</v>
      </c>
      <c r="Q17" s="17" t="s">
        <v>61</v>
      </c>
      <c r="R17" s="11" t="s">
        <v>52</v>
      </c>
      <c r="S17" s="22" t="s">
        <v>54</v>
      </c>
      <c r="T17" s="18" t="s">
        <v>59</v>
      </c>
      <c r="U17" s="18" t="s">
        <v>60</v>
      </c>
      <c r="V17" s="23"/>
      <c r="W17" s="10" t="str">
        <f>VLOOKUP(M17,코드!$E$3:$F$5,2)</f>
        <v>G</v>
      </c>
      <c r="X17" s="10" t="str">
        <f t="shared" si="0"/>
        <v>G</v>
      </c>
      <c r="Y17" s="10" t="b">
        <f t="shared" si="1"/>
        <v>1</v>
      </c>
      <c r="AA17" s="26" t="s">
        <v>70</v>
      </c>
    </row>
    <row r="18" spans="1:28" ht="20.100000000000001" customHeight="1" x14ac:dyDescent="0.3">
      <c r="A18" s="3">
        <v>21</v>
      </c>
      <c r="B18" s="18" t="s">
        <v>67</v>
      </c>
      <c r="C18" s="29">
        <v>404260</v>
      </c>
      <c r="D18" s="27" t="s">
        <v>82</v>
      </c>
      <c r="E18" s="20" t="s">
        <v>61</v>
      </c>
      <c r="F18" s="18" t="s">
        <v>42</v>
      </c>
      <c r="G18" s="16" t="s">
        <v>62</v>
      </c>
      <c r="H18" s="54">
        <v>35.4</v>
      </c>
      <c r="I18" s="20" t="s">
        <v>61</v>
      </c>
      <c r="J18" s="20" t="s">
        <v>61</v>
      </c>
      <c r="K18" s="20" t="s">
        <v>61</v>
      </c>
      <c r="L18" s="18" t="s">
        <v>57</v>
      </c>
      <c r="M18" s="16" t="s">
        <v>55</v>
      </c>
      <c r="N18" s="18" t="s">
        <v>66</v>
      </c>
      <c r="O18" s="17" t="s">
        <v>61</v>
      </c>
      <c r="P18" s="16" t="s">
        <v>94</v>
      </c>
      <c r="Q18" s="17" t="s">
        <v>61</v>
      </c>
      <c r="R18" s="11" t="s">
        <v>52</v>
      </c>
      <c r="S18" s="22" t="s">
        <v>54</v>
      </c>
      <c r="T18" s="18" t="s">
        <v>59</v>
      </c>
      <c r="U18" s="18" t="s">
        <v>60</v>
      </c>
      <c r="V18" s="23"/>
      <c r="W18" s="10" t="str">
        <f>VLOOKUP(M18,코드!$E$3:$F$5,2)</f>
        <v>G</v>
      </c>
      <c r="X18" s="10" t="str">
        <f t="shared" si="0"/>
        <v>G</v>
      </c>
      <c r="Y18" s="10" t="b">
        <f t="shared" si="1"/>
        <v>1</v>
      </c>
      <c r="AA18" s="26" t="s">
        <v>70</v>
      </c>
    </row>
    <row r="19" spans="1:28" ht="20.100000000000001" customHeight="1" x14ac:dyDescent="0.3">
      <c r="A19" s="3">
        <v>22</v>
      </c>
      <c r="B19" s="18" t="s">
        <v>67</v>
      </c>
      <c r="C19" s="29">
        <v>22617</v>
      </c>
      <c r="D19" s="27" t="s">
        <v>83</v>
      </c>
      <c r="E19" s="20" t="s">
        <v>89</v>
      </c>
      <c r="F19" s="18" t="s">
        <v>42</v>
      </c>
      <c r="G19" s="16" t="s">
        <v>63</v>
      </c>
      <c r="H19" s="54">
        <v>231.3</v>
      </c>
      <c r="I19" s="20" t="s">
        <v>61</v>
      </c>
      <c r="J19" s="20" t="s">
        <v>61</v>
      </c>
      <c r="K19" s="20" t="s">
        <v>61</v>
      </c>
      <c r="L19" s="18" t="s">
        <v>57</v>
      </c>
      <c r="M19" s="16" t="s">
        <v>55</v>
      </c>
      <c r="N19" s="18" t="s">
        <v>66</v>
      </c>
      <c r="O19" s="17" t="s">
        <v>61</v>
      </c>
      <c r="P19" s="16" t="s">
        <v>94</v>
      </c>
      <c r="Q19" s="17" t="s">
        <v>61</v>
      </c>
      <c r="R19" s="11" t="s">
        <v>52</v>
      </c>
      <c r="S19" s="22" t="s">
        <v>54</v>
      </c>
      <c r="T19" s="18" t="s">
        <v>59</v>
      </c>
      <c r="U19" s="18" t="s">
        <v>60</v>
      </c>
      <c r="V19" s="23"/>
      <c r="W19" s="10" t="str">
        <f>VLOOKUP(M19,코드!$E$3:$F$5,2)</f>
        <v>G</v>
      </c>
      <c r="X19" s="10" t="str">
        <f t="shared" si="0"/>
        <v>G</v>
      </c>
      <c r="Y19" s="10" t="b">
        <f t="shared" si="1"/>
        <v>1</v>
      </c>
      <c r="AA19" s="26" t="s">
        <v>70</v>
      </c>
    </row>
    <row r="20" spans="1:28" ht="20.100000000000001" customHeight="1" x14ac:dyDescent="0.3">
      <c r="A20" s="3">
        <v>23</v>
      </c>
      <c r="B20" s="18" t="s">
        <v>67</v>
      </c>
      <c r="C20" s="29">
        <v>404260</v>
      </c>
      <c r="D20" s="27" t="s">
        <v>84</v>
      </c>
      <c r="E20" s="20" t="s">
        <v>61</v>
      </c>
      <c r="F20" s="18" t="s">
        <v>42</v>
      </c>
      <c r="G20" s="16" t="s">
        <v>62</v>
      </c>
      <c r="H20" s="54">
        <v>123.5</v>
      </c>
      <c r="I20" s="20" t="s">
        <v>61</v>
      </c>
      <c r="J20" s="20" t="s">
        <v>61</v>
      </c>
      <c r="K20" s="20" t="s">
        <v>61</v>
      </c>
      <c r="L20" s="18" t="s">
        <v>57</v>
      </c>
      <c r="M20" s="16" t="s">
        <v>55</v>
      </c>
      <c r="N20" s="18" t="s">
        <v>66</v>
      </c>
      <c r="O20" s="17" t="s">
        <v>61</v>
      </c>
      <c r="P20" s="16" t="s">
        <v>94</v>
      </c>
      <c r="Q20" s="17" t="s">
        <v>61</v>
      </c>
      <c r="R20" s="11" t="s">
        <v>52</v>
      </c>
      <c r="S20" s="22" t="s">
        <v>54</v>
      </c>
      <c r="T20" s="18" t="s">
        <v>59</v>
      </c>
      <c r="U20" s="18" t="s">
        <v>60</v>
      </c>
      <c r="V20" s="23"/>
      <c r="W20" s="10" t="str">
        <f>VLOOKUP(M20,코드!$E$3:$F$5,2)</f>
        <v>G</v>
      </c>
      <c r="X20" s="10" t="str">
        <f t="shared" si="0"/>
        <v>G</v>
      </c>
      <c r="Y20" s="10" t="b">
        <f t="shared" si="1"/>
        <v>1</v>
      </c>
      <c r="AA20" s="26" t="s">
        <v>70</v>
      </c>
    </row>
    <row r="21" spans="1:28" ht="20.100000000000001" customHeight="1" x14ac:dyDescent="0.3">
      <c r="A21" s="3">
        <v>24</v>
      </c>
      <c r="B21" s="18" t="s">
        <v>67</v>
      </c>
      <c r="C21" s="29">
        <v>404280</v>
      </c>
      <c r="D21" s="27" t="s">
        <v>85</v>
      </c>
      <c r="E21" s="20" t="s">
        <v>61</v>
      </c>
      <c r="F21" s="18" t="s">
        <v>42</v>
      </c>
      <c r="G21" s="19" t="s">
        <v>64</v>
      </c>
      <c r="H21" s="54">
        <v>640</v>
      </c>
      <c r="I21" s="20" t="s">
        <v>61</v>
      </c>
      <c r="J21" s="20" t="s">
        <v>61</v>
      </c>
      <c r="K21" s="20" t="s">
        <v>61</v>
      </c>
      <c r="L21" s="18" t="s">
        <v>57</v>
      </c>
      <c r="M21" s="16" t="s">
        <v>55</v>
      </c>
      <c r="N21" s="18" t="s">
        <v>66</v>
      </c>
      <c r="O21" s="17" t="s">
        <v>61</v>
      </c>
      <c r="P21" s="16" t="s">
        <v>94</v>
      </c>
      <c r="Q21" s="17" t="s">
        <v>61</v>
      </c>
      <c r="R21" s="11" t="s">
        <v>52</v>
      </c>
      <c r="S21" s="22" t="s">
        <v>54</v>
      </c>
      <c r="T21" s="18" t="s">
        <v>59</v>
      </c>
      <c r="U21" s="18" t="s">
        <v>60</v>
      </c>
      <c r="V21" s="23"/>
      <c r="W21" s="10" t="str">
        <f>VLOOKUP(M21,코드!$E$3:$F$5,2)</f>
        <v>G</v>
      </c>
      <c r="X21" s="10" t="str">
        <f t="shared" si="0"/>
        <v>G</v>
      </c>
      <c r="Y21" s="10" t="b">
        <f t="shared" si="1"/>
        <v>1</v>
      </c>
      <c r="AA21" s="26" t="s">
        <v>70</v>
      </c>
    </row>
    <row r="22" spans="1:28" ht="20.100000000000001" customHeight="1" x14ac:dyDescent="0.3">
      <c r="A22" s="3">
        <v>25</v>
      </c>
      <c r="B22" s="18" t="s">
        <v>67</v>
      </c>
      <c r="C22" s="29">
        <v>404270</v>
      </c>
      <c r="D22" s="27" t="s">
        <v>86</v>
      </c>
      <c r="E22" s="20" t="s">
        <v>61</v>
      </c>
      <c r="F22" s="18" t="s">
        <v>42</v>
      </c>
      <c r="G22" s="19" t="s">
        <v>64</v>
      </c>
      <c r="H22" s="54">
        <v>131</v>
      </c>
      <c r="I22" s="20" t="s">
        <v>61</v>
      </c>
      <c r="J22" s="20" t="s">
        <v>61</v>
      </c>
      <c r="K22" s="20" t="s">
        <v>61</v>
      </c>
      <c r="L22" s="18" t="s">
        <v>57</v>
      </c>
      <c r="M22" s="16" t="s">
        <v>55</v>
      </c>
      <c r="N22" s="18" t="s">
        <v>66</v>
      </c>
      <c r="O22" s="17" t="s">
        <v>61</v>
      </c>
      <c r="P22" s="16" t="s">
        <v>94</v>
      </c>
      <c r="Q22" s="17" t="s">
        <v>61</v>
      </c>
      <c r="R22" s="11" t="s">
        <v>52</v>
      </c>
      <c r="S22" s="22" t="s">
        <v>54</v>
      </c>
      <c r="T22" s="18" t="s">
        <v>59</v>
      </c>
      <c r="U22" s="18" t="s">
        <v>60</v>
      </c>
      <c r="V22" s="23"/>
      <c r="W22" s="10" t="str">
        <f>VLOOKUP(M22,코드!$E$3:$F$5,2)</f>
        <v>G</v>
      </c>
      <c r="X22" s="10" t="str">
        <f t="shared" si="0"/>
        <v>G</v>
      </c>
      <c r="Y22" s="10" t="b">
        <f t="shared" si="1"/>
        <v>1</v>
      </c>
      <c r="AA22" s="26" t="s">
        <v>70</v>
      </c>
    </row>
    <row r="23" spans="1:28" ht="20.100000000000001" customHeight="1" x14ac:dyDescent="0.3">
      <c r="A23" s="3">
        <v>26</v>
      </c>
      <c r="B23" s="18" t="s">
        <v>67</v>
      </c>
      <c r="C23" s="29">
        <v>404290</v>
      </c>
      <c r="D23" s="27" t="s">
        <v>87</v>
      </c>
      <c r="E23" s="20" t="s">
        <v>61</v>
      </c>
      <c r="F23" s="18" t="s">
        <v>42</v>
      </c>
      <c r="G23" s="19" t="s">
        <v>19</v>
      </c>
      <c r="H23" s="54">
        <v>346</v>
      </c>
      <c r="I23" s="20" t="s">
        <v>61</v>
      </c>
      <c r="J23" s="20" t="s">
        <v>61</v>
      </c>
      <c r="K23" s="20" t="s">
        <v>61</v>
      </c>
      <c r="L23" s="18" t="s">
        <v>57</v>
      </c>
      <c r="M23" s="16" t="s">
        <v>55</v>
      </c>
      <c r="N23" s="18" t="s">
        <v>66</v>
      </c>
      <c r="O23" s="17" t="s">
        <v>61</v>
      </c>
      <c r="P23" s="16" t="s">
        <v>94</v>
      </c>
      <c r="Q23" s="17" t="s">
        <v>61</v>
      </c>
      <c r="R23" s="11" t="s">
        <v>52</v>
      </c>
      <c r="S23" s="22" t="s">
        <v>54</v>
      </c>
      <c r="T23" s="18" t="s">
        <v>59</v>
      </c>
      <c r="U23" s="18" t="s">
        <v>60</v>
      </c>
      <c r="V23" s="23"/>
      <c r="W23" s="10" t="str">
        <f>VLOOKUP(M23,코드!$E$3:$F$5,2)</f>
        <v>G</v>
      </c>
      <c r="X23" s="10" t="str">
        <f t="shared" si="0"/>
        <v>G</v>
      </c>
      <c r="Y23" s="10" t="b">
        <f t="shared" si="1"/>
        <v>1</v>
      </c>
      <c r="AA23" s="26" t="s">
        <v>70</v>
      </c>
    </row>
    <row r="24" spans="1:28" ht="20.100000000000001" customHeight="1" x14ac:dyDescent="0.3">
      <c r="A24" s="3">
        <v>27</v>
      </c>
      <c r="B24" s="18" t="s">
        <v>67</v>
      </c>
      <c r="C24" s="29">
        <v>404290</v>
      </c>
      <c r="D24" s="27" t="s">
        <v>88</v>
      </c>
      <c r="E24" s="20" t="s">
        <v>61</v>
      </c>
      <c r="F24" s="18" t="s">
        <v>42</v>
      </c>
      <c r="G24" s="19" t="s">
        <v>19</v>
      </c>
      <c r="H24" s="54">
        <v>58</v>
      </c>
      <c r="I24" s="20" t="s">
        <v>61</v>
      </c>
      <c r="J24" s="20" t="s">
        <v>61</v>
      </c>
      <c r="K24" s="20" t="s">
        <v>61</v>
      </c>
      <c r="L24" s="18" t="s">
        <v>57</v>
      </c>
      <c r="M24" s="16" t="s">
        <v>55</v>
      </c>
      <c r="N24" s="18" t="s">
        <v>66</v>
      </c>
      <c r="O24" s="17" t="s">
        <v>61</v>
      </c>
      <c r="P24" s="16" t="s">
        <v>94</v>
      </c>
      <c r="Q24" s="17" t="s">
        <v>61</v>
      </c>
      <c r="R24" s="11" t="s">
        <v>52</v>
      </c>
      <c r="S24" s="22" t="s">
        <v>54</v>
      </c>
      <c r="T24" s="18" t="s">
        <v>59</v>
      </c>
      <c r="U24" s="18" t="s">
        <v>60</v>
      </c>
      <c r="V24" s="23"/>
      <c r="W24" s="10" t="str">
        <f>VLOOKUP(M24,코드!$E$3:$F$5,2)</f>
        <v>G</v>
      </c>
      <c r="X24" s="10" t="str">
        <f t="shared" si="0"/>
        <v>G</v>
      </c>
      <c r="Y24" s="10" t="b">
        <f t="shared" si="1"/>
        <v>1</v>
      </c>
      <c r="AA24" s="26" t="s">
        <v>70</v>
      </c>
    </row>
    <row r="25" spans="1:28" x14ac:dyDescent="0.3">
      <c r="V25" s="24"/>
    </row>
    <row r="26" spans="1:28" x14ac:dyDescent="0.3">
      <c r="V26" s="24"/>
    </row>
    <row r="28" spans="1:28" x14ac:dyDescent="0.3">
      <c r="AB28" s="25"/>
    </row>
  </sheetData>
  <mergeCells count="18">
    <mergeCell ref="T2:T3"/>
    <mergeCell ref="U2:U3"/>
    <mergeCell ref="Y2:Y3"/>
    <mergeCell ref="A1:Y1"/>
    <mergeCell ref="C2:C3"/>
    <mergeCell ref="A2:A3"/>
    <mergeCell ref="B2:B3"/>
    <mergeCell ref="D2:D3"/>
    <mergeCell ref="E2:E3"/>
    <mergeCell ref="F2:F3"/>
    <mergeCell ref="G2:H2"/>
    <mergeCell ref="I2:K2"/>
    <mergeCell ref="L2:L3"/>
    <mergeCell ref="M2:M3"/>
    <mergeCell ref="N2:N3"/>
    <mergeCell ref="Q2:Q3"/>
    <mergeCell ref="R2:R3"/>
    <mergeCell ref="S2:S3"/>
  </mergeCells>
  <phoneticPr fontId="4" type="noConversion"/>
  <dataValidations count="1">
    <dataValidation type="list" allowBlank="1" showInputMessage="1" showErrorMessage="1" sqref="R1 R5:R1048576" xr:uid="{D130B14C-6C38-47FD-AADA-9D6DABFB5B61}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scale="2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3:F10"/>
  <sheetViews>
    <sheetView zoomScaleNormal="100" zoomScaleSheetLayoutView="100" workbookViewId="0">
      <selection activeCell="C17" sqref="C17"/>
    </sheetView>
  </sheetViews>
  <sheetFormatPr defaultColWidth="9" defaultRowHeight="16.5" x14ac:dyDescent="0.3"/>
  <cols>
    <col min="3" max="3" width="45.75" customWidth="1"/>
  </cols>
  <sheetData>
    <row r="3" spans="2:6" ht="21.75" customHeight="1" x14ac:dyDescent="0.3">
      <c r="B3" s="6" t="s">
        <v>26</v>
      </c>
      <c r="C3" s="6" t="s">
        <v>4</v>
      </c>
      <c r="E3" s="1" t="s">
        <v>28</v>
      </c>
      <c r="F3" s="9" t="s">
        <v>26</v>
      </c>
    </row>
    <row r="4" spans="2:6" ht="24.75" customHeight="1" x14ac:dyDescent="0.3">
      <c r="B4" s="4" t="s">
        <v>23</v>
      </c>
      <c r="C4" s="5" t="s">
        <v>13</v>
      </c>
      <c r="E4" s="1" t="s">
        <v>11</v>
      </c>
      <c r="F4" s="9" t="s">
        <v>16</v>
      </c>
    </row>
    <row r="5" spans="2:6" ht="24.75" customHeight="1" x14ac:dyDescent="0.3">
      <c r="B5" s="4" t="s">
        <v>20</v>
      </c>
      <c r="C5" s="5" t="s">
        <v>8</v>
      </c>
      <c r="E5" s="1" t="s">
        <v>3</v>
      </c>
      <c r="F5" s="9" t="s">
        <v>24</v>
      </c>
    </row>
    <row r="6" spans="2:6" ht="24.75" customHeight="1" x14ac:dyDescent="0.3">
      <c r="B6" s="4" t="s">
        <v>15</v>
      </c>
      <c r="C6" s="5" t="s">
        <v>14</v>
      </c>
      <c r="E6" s="1"/>
      <c r="F6" s="9"/>
    </row>
    <row r="7" spans="2:6" ht="24.75" customHeight="1" x14ac:dyDescent="0.3">
      <c r="B7" s="4" t="s">
        <v>18</v>
      </c>
      <c r="C7" s="5" t="s">
        <v>1</v>
      </c>
    </row>
    <row r="8" spans="2:6" ht="24.75" customHeight="1" x14ac:dyDescent="0.3">
      <c r="B8" s="4" t="s">
        <v>17</v>
      </c>
      <c r="C8" s="5" t="s">
        <v>5</v>
      </c>
    </row>
    <row r="9" spans="2:6" ht="24.75" customHeight="1" x14ac:dyDescent="0.3">
      <c r="B9" s="4" t="s">
        <v>21</v>
      </c>
      <c r="C9" s="5" t="s">
        <v>30</v>
      </c>
    </row>
    <row r="10" spans="2:6" ht="30.75" customHeight="1" x14ac:dyDescent="0.3">
      <c r="B10" s="12" t="s">
        <v>52</v>
      </c>
      <c r="C10" s="13" t="s">
        <v>53</v>
      </c>
    </row>
  </sheetData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코드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2026-01-14T02:34:49Z</dcterms:modified>
  <cp:version>1200.0100.01</cp:version>
</cp:coreProperties>
</file>