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8575" windowHeight="11340"/>
  </bookViews>
  <sheets>
    <sheet name="목록" sheetId="1" r:id="rId1"/>
    <sheet name="코드" sheetId="2" r:id="rId2"/>
  </sheets>
  <calcPr calcId="145621"/>
</workbook>
</file>

<file path=xl/calcChain.xml><?xml version="1.0" encoding="utf-8"?>
<calcChain xmlns="http://schemas.openxmlformats.org/spreadsheetml/2006/main">
  <c r="E3" i="1" l="1"/>
  <c r="Q21" i="1" l="1"/>
  <c r="Q22" i="1"/>
  <c r="Q23" i="1"/>
  <c r="Q24" i="1"/>
  <c r="Q25" i="1"/>
  <c r="Q26" i="1"/>
  <c r="K24" i="1"/>
  <c r="K25" i="1"/>
  <c r="K26" i="1"/>
  <c r="K23" i="1"/>
  <c r="K22" i="1"/>
  <c r="K21" i="1"/>
  <c r="K19" i="1" l="1"/>
  <c r="K20" i="1"/>
  <c r="P20" i="1"/>
  <c r="O20" i="1"/>
  <c r="P19" i="1"/>
  <c r="O19" i="1"/>
  <c r="P18" i="1"/>
  <c r="O18" i="1"/>
  <c r="K18" i="1"/>
  <c r="P17" i="1"/>
  <c r="O17" i="1"/>
  <c r="K17" i="1"/>
  <c r="P16" i="1"/>
  <c r="O16" i="1"/>
  <c r="K16" i="1"/>
  <c r="P15" i="1"/>
  <c r="O15" i="1"/>
  <c r="K15" i="1"/>
  <c r="P14" i="1"/>
  <c r="O14" i="1"/>
  <c r="K14" i="1"/>
  <c r="P13" i="1"/>
  <c r="O13" i="1"/>
  <c r="K13" i="1"/>
  <c r="P12" i="1"/>
  <c r="O12" i="1"/>
  <c r="K12" i="1"/>
  <c r="P11" i="1"/>
  <c r="O11" i="1"/>
  <c r="K11" i="1"/>
  <c r="P10" i="1"/>
  <c r="O10" i="1"/>
  <c r="K10" i="1"/>
  <c r="P9" i="1"/>
  <c r="O9" i="1"/>
  <c r="K9" i="1"/>
  <c r="P8" i="1"/>
  <c r="O8" i="1"/>
  <c r="K8" i="1"/>
  <c r="P7" i="1"/>
  <c r="O7" i="1"/>
  <c r="K7" i="1"/>
  <c r="P6" i="1"/>
  <c r="O6" i="1"/>
  <c r="K6" i="1"/>
  <c r="P5" i="1"/>
  <c r="O5" i="1"/>
  <c r="K5" i="1"/>
  <c r="P4" i="1"/>
  <c r="O4" i="1"/>
  <c r="K4" i="1"/>
  <c r="Q4" i="1" l="1"/>
  <c r="Q10" i="1"/>
  <c r="Q16" i="1"/>
  <c r="Q19" i="1"/>
  <c r="Q20" i="1"/>
  <c r="Q6" i="1"/>
  <c r="Q8" i="1"/>
  <c r="Q12" i="1"/>
  <c r="Q14" i="1"/>
  <c r="Q18" i="1"/>
  <c r="Q5" i="1"/>
  <c r="Q9" i="1"/>
  <c r="Q11" i="1"/>
  <c r="Q15" i="1"/>
  <c r="Q17" i="1"/>
  <c r="Q13" i="1"/>
  <c r="Q7" i="1"/>
</calcChain>
</file>

<file path=xl/comments1.xml><?xml version="1.0" encoding="utf-8"?>
<comments xmlns="http://schemas.openxmlformats.org/spreadsheetml/2006/main">
  <authors>
    <author>user</author>
  </authors>
  <commentList>
    <comment ref="L2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담당자가 판단해서 작성
</t>
        </r>
      </text>
    </comment>
    <comment ref="Q2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누리집 공개시에는 삭제
</t>
        </r>
      </text>
    </comment>
  </commentList>
</comments>
</file>

<file path=xl/sharedStrings.xml><?xml version="1.0" encoding="utf-8"?>
<sst xmlns="http://schemas.openxmlformats.org/spreadsheetml/2006/main" count="275" uniqueCount="97">
  <si>
    <t>G03</t>
  </si>
  <si>
    <t>G</t>
  </si>
  <si>
    <t>지자체</t>
  </si>
  <si>
    <t>G04</t>
  </si>
  <si>
    <t>G02</t>
  </si>
  <si>
    <t>코드</t>
  </si>
  <si>
    <t>A02</t>
  </si>
  <si>
    <t>대</t>
  </si>
  <si>
    <t>잡종지</t>
  </si>
  <si>
    <t>소재지</t>
  </si>
  <si>
    <t>연번</t>
  </si>
  <si>
    <t>지목</t>
  </si>
  <si>
    <t>A01</t>
  </si>
  <si>
    <t>G05</t>
  </si>
  <si>
    <t>G01</t>
  </si>
  <si>
    <t>○</t>
  </si>
  <si>
    <t>A</t>
  </si>
  <si>
    <t>구분</t>
  </si>
  <si>
    <t>유휴사유명</t>
  </si>
  <si>
    <t>단순 미활용</t>
  </si>
  <si>
    <t>재산관리관</t>
  </si>
  <si>
    <t>일반재산</t>
  </si>
  <si>
    <t>용도폐지 대상</t>
  </si>
  <si>
    <t>유휴사유 분류</t>
  </si>
  <si>
    <t>오류 검증</t>
  </si>
  <si>
    <t>면적(㎡)</t>
  </si>
  <si>
    <t>행정재산</t>
  </si>
  <si>
    <t>담당자연락처</t>
  </si>
  <si>
    <t>무단점유 재산</t>
  </si>
  <si>
    <t>유휴사유코드</t>
  </si>
  <si>
    <t>사용허가·대부 가능 여부(○/×)</t>
  </si>
  <si>
    <t>사용허가 가능 재산(공실 등)</t>
  </si>
  <si>
    <t>대부계약 만료 후 미대부 상태</t>
  </si>
  <si>
    <t>대부 예정 재산</t>
  </si>
  <si>
    <t>재산구분(행정/일반)</t>
  </si>
  <si>
    <t>유휴사유 상세설명</t>
  </si>
  <si>
    <t>누락재산 중 미활용 상태</t>
  </si>
  <si>
    <t>사용허가·대부 불가 사유</t>
  </si>
  <si>
    <t>활용계획(예: 대부, 매각, 용도폐지 등)</t>
  </si>
  <si>
    <t>인천 서구</t>
  </si>
  <si>
    <t>인천광역시 서구 백석동 1-27(구 산8-4)</t>
  </si>
  <si>
    <t>임야</t>
  </si>
  <si>
    <t>인천광역시 서구 검암동 636-9</t>
  </si>
  <si>
    <t>인천광역시 서구 가좌동 311-12</t>
  </si>
  <si>
    <r>
      <t>인천광역시 서구</t>
    </r>
    <r>
      <rPr>
        <b/>
        <sz val="10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마전동 512-4</t>
    </r>
  </si>
  <si>
    <t>답</t>
  </si>
  <si>
    <r>
      <t>인천광역시 서구</t>
    </r>
    <r>
      <rPr>
        <b/>
        <sz val="10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마전동 896-6</t>
    </r>
  </si>
  <si>
    <t xml:space="preserve">잡종지 </t>
  </si>
  <si>
    <r>
      <t>인천광역시 서구</t>
    </r>
    <r>
      <rPr>
        <b/>
        <sz val="10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마전동 905-8</t>
    </r>
  </si>
  <si>
    <r>
      <t>인천광역시 서구</t>
    </r>
    <r>
      <rPr>
        <b/>
        <sz val="10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마전동 913-2</t>
    </r>
  </si>
  <si>
    <t xml:space="preserve">대 </t>
  </si>
  <si>
    <r>
      <t>인천광역시 서구</t>
    </r>
    <r>
      <rPr>
        <b/>
        <sz val="10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마전동 921-4</t>
    </r>
  </si>
  <si>
    <t>인천광역시 서구 당하동 753</t>
  </si>
  <si>
    <t xml:space="preserve">전 </t>
  </si>
  <si>
    <t>인천광역시 서구 불로동 55-1</t>
  </si>
  <si>
    <t xml:space="preserve">답 </t>
  </si>
  <si>
    <t>인천광역시 서구 왕길동 253</t>
  </si>
  <si>
    <t>인천광역시 서구 백석동 210-3</t>
  </si>
  <si>
    <t>인천광역시 서구 백석동 210-4</t>
  </si>
  <si>
    <t>인천광역시 서구 백석동 210-24</t>
  </si>
  <si>
    <t>인천광역시 서구 백석동 210-25</t>
  </si>
  <si>
    <t>공유지분</t>
  </si>
  <si>
    <t>나대지</t>
  </si>
  <si>
    <t>나대지(소규모 도로여유지)</t>
  </si>
  <si>
    <t>나대지(택지개발사업 진행중)</t>
  </si>
  <si>
    <t>나대지(소규모임야)</t>
  </si>
  <si>
    <t>나대지(소규모필지)</t>
  </si>
  <si>
    <t>나대지(관정)</t>
  </si>
  <si>
    <t>나대지(아파트상가 뒷편)</t>
  </si>
  <si>
    <t>나대지</t>
    <phoneticPr fontId="5" type="noConversion"/>
  </si>
  <si>
    <t>매각 검토중</t>
    <phoneticPr fontId="5" type="noConversion"/>
  </si>
  <si>
    <t>잡종지</t>
    <phoneticPr fontId="5" type="noConversion"/>
  </si>
  <si>
    <t>공장용지</t>
    <phoneticPr fontId="5" type="noConversion"/>
  </si>
  <si>
    <t>인천광역시 서구 금곡동 509-2</t>
    <phoneticPr fontId="5" type="noConversion"/>
  </si>
  <si>
    <t>나대지(공장용지에 포함)</t>
    <phoneticPr fontId="5" type="noConversion"/>
  </si>
  <si>
    <t>유휴 공유재산 리스트 지자체 누리집 공개 서식</t>
    <phoneticPr fontId="5" type="noConversion"/>
  </si>
  <si>
    <t>인천광역시</t>
    <phoneticPr fontId="5" type="noConversion"/>
  </si>
  <si>
    <t>인천광역시 서구 가좌동 591-2</t>
    <phoneticPr fontId="5" type="noConversion"/>
  </si>
  <si>
    <t>인천광역시 재산담당관</t>
    <phoneticPr fontId="5" type="noConversion"/>
  </si>
  <si>
    <t>대</t>
    <phoneticPr fontId="5" type="noConversion"/>
  </si>
  <si>
    <t>도로</t>
    <phoneticPr fontId="5" type="noConversion"/>
  </si>
  <si>
    <t>임야</t>
    <phoneticPr fontId="5" type="noConversion"/>
  </si>
  <si>
    <t>인천광역시 서구 석남동 산118-9</t>
    <phoneticPr fontId="5" type="noConversion"/>
  </si>
  <si>
    <t>인천광역시 서구 석남동 223-956</t>
    <phoneticPr fontId="5" type="noConversion"/>
  </si>
  <si>
    <t>인천광역시 서구 가좌동 43-8</t>
    <phoneticPr fontId="5" type="noConversion"/>
  </si>
  <si>
    <r>
      <t>인천광역시 서구</t>
    </r>
    <r>
      <rPr>
        <sz val="11"/>
        <color rgb="FF000000"/>
        <rFont val="맑은 고딕"/>
        <family val="3"/>
        <charset val="129"/>
      </rPr>
      <t xml:space="preserve"> 가좌동 480-15</t>
    </r>
    <phoneticPr fontId="5" type="noConversion"/>
  </si>
  <si>
    <t>인천광역시 서구 왕길동 107-8</t>
    <phoneticPr fontId="5" type="noConversion"/>
  </si>
  <si>
    <t>답</t>
    <phoneticPr fontId="5" type="noConversion"/>
  </si>
  <si>
    <r>
      <t>인천광역시 서구</t>
    </r>
    <r>
      <rPr>
        <sz val="11"/>
        <color rgb="FF000000"/>
        <rFont val="맑은 고딕"/>
        <family val="3"/>
        <charset val="129"/>
      </rPr>
      <t xml:space="preserve"> 불로동 317-6</t>
    </r>
    <phoneticPr fontId="5" type="noConversion"/>
  </si>
  <si>
    <t>임야</t>
    <phoneticPr fontId="5" type="noConversion"/>
  </si>
  <si>
    <t>공유임야</t>
    <phoneticPr fontId="5" type="noConversion"/>
  </si>
  <si>
    <t>×</t>
  </si>
  <si>
    <t>소규모 필지</t>
    <phoneticPr fontId="5" type="noConversion"/>
  </si>
  <si>
    <t>소규모 도로</t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</si>
  <si>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32-560-4167</t>
    </r>
    <phoneticPr fontId="5" type="noConversion"/>
  </si>
  <si>
    <t>서구 재무과</t>
    <phoneticPr fontId="5" type="noConversion"/>
  </si>
  <si>
    <t>대부 검토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</si>
</sst>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HCI Poppy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BEEF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 applyAlignment="1"/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0" fillId="0" borderId="0" xfId="0" applyFont="1" applyAlignment="1"/>
    <xf numFmtId="0" fontId="3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0" fontId="0" fillId="0" borderId="1" xfId="2" applyFont="1" applyFill="1" applyBorder="1" applyAlignment="1">
      <alignment horizontal="center"/>
    </xf>
    <xf numFmtId="0" fontId="0" fillId="0" borderId="1" xfId="2" applyFont="1" applyFill="1" applyBorder="1" applyAlignment="1"/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justify" vertical="center" wrapText="1"/>
    </xf>
    <xf numFmtId="0" fontId="0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top"/>
    </xf>
    <xf numFmtId="0" fontId="0" fillId="0" borderId="2" xfId="2" applyFont="1" applyFill="1" applyBorder="1" applyAlignment="1"/>
    <xf numFmtId="0" fontId="0" fillId="0" borderId="0" xfId="0" applyFont="1" applyFill="1" applyBorder="1" applyAlignment="1"/>
    <xf numFmtId="0" fontId="0" fillId="3" borderId="1" xfId="2" applyFont="1" applyFill="1" applyBorder="1" applyAlignment="1">
      <alignment horizontal="center"/>
    </xf>
    <xf numFmtId="0" fontId="0" fillId="3" borderId="1" xfId="2" applyFont="1" applyFill="1" applyBorder="1" applyAlignment="1"/>
    <xf numFmtId="0" fontId="0" fillId="4" borderId="1" xfId="2" applyFont="1" applyFill="1" applyBorder="1" applyAlignment="1">
      <alignment horizontal="center"/>
    </xf>
    <xf numFmtId="0" fontId="3" fillId="0" borderId="0" xfId="1" applyFont="1" applyFill="1" applyBorder="1" applyAlignment="1"/>
    <xf numFmtId="0" fontId="6" fillId="0" borderId="1" xfId="3" applyFont="1" applyBorder="1" applyAlignment="1">
      <alignment horizontal="center" vertical="center" shrinkToFit="1"/>
    </xf>
    <xf numFmtId="0" fontId="7" fillId="0" borderId="1" xfId="3" applyFont="1" applyBorder="1" applyAlignment="1">
      <alignment horizontal="center" vertical="center" shrinkToFit="1"/>
    </xf>
    <xf numFmtId="0" fontId="6" fillId="0" borderId="1" xfId="3" applyFont="1" applyBorder="1" applyAlignment="1">
      <alignment horizontal="center" vertical="center" wrapText="1"/>
    </xf>
    <xf numFmtId="3" fontId="6" fillId="0" borderId="1" xfId="3" applyNumberFormat="1" applyFont="1" applyBorder="1" applyAlignment="1">
      <alignment horizontal="center" vertical="center" wrapText="1"/>
    </xf>
    <xf numFmtId="0" fontId="2" fillId="0" borderId="1" xfId="2" applyFont="1" applyFill="1" applyBorder="1" applyAlignment="1"/>
    <xf numFmtId="0" fontId="8" fillId="0" borderId="1" xfId="2" applyFont="1" applyFill="1" applyBorder="1" applyAlignment="1">
      <alignment horizontal="center"/>
    </xf>
    <xf numFmtId="0" fontId="6" fillId="0" borderId="1" xfId="3" applyFont="1" applyBorder="1" applyAlignment="1">
      <alignment horizontal="center" vertical="center" shrinkToFit="1"/>
    </xf>
    <xf numFmtId="0" fontId="7" fillId="0" borderId="1" xfId="3" applyFont="1" applyBorder="1" applyAlignment="1">
      <alignment horizontal="center" vertical="center" shrinkToFit="1"/>
    </xf>
    <xf numFmtId="0" fontId="6" fillId="0" borderId="1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/>
    </xf>
    <xf numFmtId="0" fontId="8" fillId="0" borderId="1" xfId="2" applyFont="1" applyFill="1" applyBorder="1" applyAlignment="1"/>
    <xf numFmtId="0" fontId="8" fillId="3" borderId="1" xfId="2" applyFont="1" applyFill="1" applyBorder="1" applyAlignment="1"/>
    <xf numFmtId="0" fontId="8" fillId="0" borderId="2" xfId="2" applyFont="1" applyFill="1" applyBorder="1" applyAlignment="1"/>
    <xf numFmtId="0" fontId="8" fillId="3" borderId="1" xfId="2" applyFont="1" applyFill="1" applyBorder="1" applyAlignment="1">
      <alignment horizontal="center"/>
    </xf>
    <xf numFmtId="0" fontId="8" fillId="0" borderId="0" xfId="0" applyFont="1" applyAlignment="1"/>
    <xf numFmtId="0" fontId="8" fillId="0" borderId="1" xfId="2" applyFont="1" applyFill="1" applyBorder="1" applyAlignment="1">
      <alignment horizontal="center" vertical="center"/>
    </xf>
    <xf numFmtId="0" fontId="9" fillId="0" borderId="0" xfId="0" applyFont="1" applyAlignment="1"/>
    <xf numFmtId="0" fontId="6" fillId="0" borderId="1" xfId="3" applyFont="1" applyFill="1" applyBorder="1" applyAlignment="1">
      <alignment horizontal="center" vertical="center" wrapText="1"/>
    </xf>
    <xf numFmtId="0" fontId="0" fillId="0" borderId="1" xfId="0" applyBorder="1" applyAlignment="1"/>
    <xf numFmtId="0" fontId="2" fillId="0" borderId="1" xfId="0" applyFont="1" applyBorder="1" applyAlignme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0" xfId="0" applyFont="1" applyAlignment="1"/>
  </cellXfs>
  <cellStyles count="3">
    <cellStyle name="쉼표 [0] 2" xfId="4"/>
    <cellStyle name="표준" xfId="0" builtinId="0"/>
    <cellStyle name="표준 2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S26"/>
  <sheetViews>
    <sheetView tabSelected="1" zoomScale="85" zoomScaleNormal="85" zoomScaleSheetLayoutView="85" workbookViewId="0">
      <pane xSplit="2" ySplit="3" topLeftCell="C4" activePane="bottomRight" state="frozen"/>
      <selection pane="topRight"/>
      <selection pane="bottomLeft"/>
      <selection pane="bottomRight" activeCell="F13" sqref="F13"/>
    </sheetView>
  </sheetViews>
  <sheetFormatPr defaultColWidth="9" defaultRowHeight="16.5"/>
  <cols>
    <col min="1" max="1" width="4.75" bestFit="1" customWidth="1"/>
    <col min="2" max="2" width="11.125" bestFit="1" customWidth="1"/>
    <col min="3" max="3" width="29.625" bestFit="1" customWidth="1"/>
    <col min="5" max="5" width="9.375" bestFit="1" customWidth="1"/>
    <col min="7" max="7" width="12.5" customWidth="1"/>
    <col min="9" max="9" width="18.625" customWidth="1"/>
    <col min="10" max="10" width="9" style="11"/>
    <col min="11" max="11" width="27" bestFit="1" customWidth="1"/>
    <col min="12" max="12" width="44.125" bestFit="1" customWidth="1"/>
    <col min="13" max="13" width="32.875" bestFit="1" customWidth="1"/>
    <col min="14" max="14" width="4.25" customWidth="1"/>
    <col min="15" max="16" width="5.875" hidden="1" customWidth="1"/>
    <col min="17" max="17" width="12.25" customWidth="1"/>
    <col min="19" max="19" width="12.625" bestFit="1" customWidth="1"/>
  </cols>
  <sheetData>
    <row r="1" spans="1:19" ht="70.5" customHeight="1">
      <c r="A1" s="2" t="s">
        <v>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9" ht="20.100000000000001" customHeight="1">
      <c r="A2" s="2" t="s">
        <v>10</v>
      </c>
      <c r="B2" s="1" t="s">
        <v>2</v>
      </c>
      <c r="C2" s="1" t="s">
        <v>9</v>
      </c>
      <c r="D2" s="1" t="s">
        <v>11</v>
      </c>
      <c r="E2" s="1" t="s">
        <v>25</v>
      </c>
      <c r="F2" s="1" t="s">
        <v>34</v>
      </c>
      <c r="G2" s="1" t="s">
        <v>20</v>
      </c>
      <c r="H2" s="1" t="s">
        <v>30</v>
      </c>
      <c r="I2" s="1" t="s">
        <v>37</v>
      </c>
      <c r="J2" s="1" t="s">
        <v>29</v>
      </c>
      <c r="K2" s="1" t="s">
        <v>18</v>
      </c>
      <c r="L2" s="1" t="s">
        <v>35</v>
      </c>
      <c r="M2" s="1" t="s">
        <v>38</v>
      </c>
      <c r="N2" s="12"/>
      <c r="O2" s="1"/>
      <c r="P2" s="1"/>
      <c r="Q2" s="1" t="s">
        <v>24</v>
      </c>
      <c r="S2" s="19" t="s">
        <v>27</v>
      </c>
    </row>
    <row r="3" spans="1:19" ht="20.100000000000001" customHeight="1">
      <c r="A3" s="4"/>
      <c r="B3" s="5"/>
      <c r="C3" s="5">
        <v>23</v>
      </c>
      <c r="D3" s="5"/>
      <c r="E3" s="5">
        <f>SUBTOTAL(9,E4:E50)</f>
        <v>10906.77</v>
      </c>
      <c r="F3" s="5"/>
      <c r="G3" s="5"/>
      <c r="H3" s="5"/>
      <c r="I3" s="5"/>
      <c r="J3" s="5"/>
      <c r="K3" s="5"/>
      <c r="L3" s="5"/>
      <c r="M3" s="5"/>
      <c r="N3" s="13"/>
      <c r="O3" s="5"/>
      <c r="P3" s="5"/>
      <c r="Q3" s="5"/>
    </row>
    <row r="4" spans="1:19" ht="24.95" customHeight="1">
      <c r="A4" s="6">
        <v>1</v>
      </c>
      <c r="B4" s="20" t="s">
        <v>39</v>
      </c>
      <c r="C4" s="22" t="s">
        <v>40</v>
      </c>
      <c r="D4" s="22" t="s">
        <v>41</v>
      </c>
      <c r="E4" s="22">
        <v>372.27</v>
      </c>
      <c r="F4" s="20" t="s">
        <v>21</v>
      </c>
      <c r="G4" s="20" t="s">
        <v>95</v>
      </c>
      <c r="H4" s="21" t="s">
        <v>15</v>
      </c>
      <c r="I4" s="7"/>
      <c r="J4" s="18" t="s">
        <v>13</v>
      </c>
      <c r="K4" s="17" t="str">
        <f>VLOOKUP(J4,코드!$B$3:$C$10,2)</f>
        <v>단순 미활용</v>
      </c>
      <c r="L4" s="28" t="s">
        <v>61</v>
      </c>
      <c r="M4" s="24" t="s">
        <v>96</v>
      </c>
      <c r="N4" s="14"/>
      <c r="O4" s="16" t="str">
        <f>VLOOKUP(F4,코드!$E$3:$F$5,2)</f>
        <v>G</v>
      </c>
      <c r="P4" s="16" t="str">
        <f t="shared" ref="P4:P20" si="0">LEFT(J4,1)</f>
        <v>G</v>
      </c>
      <c r="Q4" s="17" t="b">
        <f t="shared" ref="Q4:Q26" si="1">EXACT(O4,P4)</f>
        <v>1</v>
      </c>
      <c r="S4" s="42" t="s">
        <v>94</v>
      </c>
    </row>
    <row r="5" spans="1:19" ht="24.95" customHeight="1">
      <c r="A5" s="6">
        <v>2</v>
      </c>
      <c r="B5" s="20" t="s">
        <v>39</v>
      </c>
      <c r="C5" s="22" t="s">
        <v>42</v>
      </c>
      <c r="D5" s="22" t="s">
        <v>8</v>
      </c>
      <c r="E5" s="22">
        <v>654.20000000000005</v>
      </c>
      <c r="F5" s="20" t="s">
        <v>21</v>
      </c>
      <c r="G5" s="26" t="s">
        <v>95</v>
      </c>
      <c r="H5" s="21" t="s">
        <v>15</v>
      </c>
      <c r="I5" s="7"/>
      <c r="J5" s="18" t="s">
        <v>13</v>
      </c>
      <c r="K5" s="17" t="str">
        <f>VLOOKUP(J5,코드!$B$3:$C$10,2)</f>
        <v>단순 미활용</v>
      </c>
      <c r="L5" s="28" t="s">
        <v>62</v>
      </c>
      <c r="M5" s="24" t="s">
        <v>96</v>
      </c>
      <c r="N5" s="14"/>
      <c r="O5" s="16" t="str">
        <f>VLOOKUP(F5,코드!$E$3:$F$5,2)</f>
        <v>G</v>
      </c>
      <c r="P5" s="16" t="str">
        <f t="shared" si="0"/>
        <v>G</v>
      </c>
      <c r="Q5" s="17" t="b">
        <f t="shared" si="1"/>
        <v>1</v>
      </c>
      <c r="S5" s="42" t="s">
        <v>94</v>
      </c>
    </row>
    <row r="6" spans="1:19" ht="24.95" customHeight="1">
      <c r="A6" s="6">
        <v>3</v>
      </c>
      <c r="B6" s="20" t="s">
        <v>39</v>
      </c>
      <c r="C6" s="22" t="s">
        <v>43</v>
      </c>
      <c r="D6" s="22" t="s">
        <v>7</v>
      </c>
      <c r="E6" s="22">
        <v>3</v>
      </c>
      <c r="F6" s="20" t="s">
        <v>21</v>
      </c>
      <c r="G6" s="26" t="s">
        <v>95</v>
      </c>
      <c r="H6" s="27" t="s">
        <v>91</v>
      </c>
      <c r="I6" s="39" t="s">
        <v>92</v>
      </c>
      <c r="J6" s="18" t="s">
        <v>13</v>
      </c>
      <c r="K6" s="17" t="str">
        <f>VLOOKUP(J6,코드!$B$3:$C$10,2)</f>
        <v>단순 미활용</v>
      </c>
      <c r="L6" s="28" t="s">
        <v>63</v>
      </c>
      <c r="M6" s="24" t="s">
        <v>70</v>
      </c>
      <c r="N6" s="14"/>
      <c r="O6" s="16" t="str">
        <f>VLOOKUP(F6,코드!$E$3:$F$5,2)</f>
        <v>G</v>
      </c>
      <c r="P6" s="16" t="str">
        <f t="shared" si="0"/>
        <v>G</v>
      </c>
      <c r="Q6" s="17" t="b">
        <f t="shared" si="1"/>
        <v>1</v>
      </c>
      <c r="S6" s="42" t="s">
        <v>94</v>
      </c>
    </row>
    <row r="7" spans="1:19" ht="24.95" customHeight="1">
      <c r="A7" s="6">
        <v>4</v>
      </c>
      <c r="B7" s="20" t="s">
        <v>39</v>
      </c>
      <c r="C7" s="22" t="s">
        <v>44</v>
      </c>
      <c r="D7" s="22" t="s">
        <v>45</v>
      </c>
      <c r="E7" s="22">
        <v>60</v>
      </c>
      <c r="F7" s="20" t="s">
        <v>21</v>
      </c>
      <c r="G7" s="26" t="s">
        <v>95</v>
      </c>
      <c r="H7" s="27" t="s">
        <v>91</v>
      </c>
      <c r="I7" s="39" t="s">
        <v>92</v>
      </c>
      <c r="J7" s="18" t="s">
        <v>13</v>
      </c>
      <c r="K7" s="17" t="str">
        <f>VLOOKUP(J7,코드!$B$3:$C$10,2)</f>
        <v>단순 미활용</v>
      </c>
      <c r="L7" s="28" t="s">
        <v>64</v>
      </c>
      <c r="M7" s="24" t="s">
        <v>70</v>
      </c>
      <c r="N7" s="14"/>
      <c r="O7" s="16" t="str">
        <f>VLOOKUP(F7,코드!$E$3:$F$5,2)</f>
        <v>G</v>
      </c>
      <c r="P7" s="16" t="str">
        <f t="shared" si="0"/>
        <v>G</v>
      </c>
      <c r="Q7" s="17" t="b">
        <f t="shared" si="1"/>
        <v>1</v>
      </c>
      <c r="S7" s="42" t="s">
        <v>94</v>
      </c>
    </row>
    <row r="8" spans="1:19" ht="24.95" customHeight="1">
      <c r="A8" s="6">
        <v>5</v>
      </c>
      <c r="B8" s="20" t="s">
        <v>39</v>
      </c>
      <c r="C8" s="22" t="s">
        <v>46</v>
      </c>
      <c r="D8" s="22" t="s">
        <v>47</v>
      </c>
      <c r="E8" s="22">
        <v>41.2</v>
      </c>
      <c r="F8" s="20" t="s">
        <v>21</v>
      </c>
      <c r="G8" s="26" t="s">
        <v>95</v>
      </c>
      <c r="H8" s="21" t="s">
        <v>15</v>
      </c>
      <c r="I8" s="7"/>
      <c r="J8" s="18" t="s">
        <v>13</v>
      </c>
      <c r="K8" s="17" t="str">
        <f>VLOOKUP(J8,코드!$B$3:$C$10,2)</f>
        <v>단순 미활용</v>
      </c>
      <c r="L8" s="28" t="s">
        <v>62</v>
      </c>
      <c r="M8" s="24" t="s">
        <v>96</v>
      </c>
      <c r="N8" s="14"/>
      <c r="O8" s="16" t="str">
        <f>VLOOKUP(F8,코드!$E$3:$F$5,2)</f>
        <v>G</v>
      </c>
      <c r="P8" s="16" t="str">
        <f t="shared" si="0"/>
        <v>G</v>
      </c>
      <c r="Q8" s="17" t="b">
        <f t="shared" si="1"/>
        <v>1</v>
      </c>
      <c r="S8" s="42" t="s">
        <v>94</v>
      </c>
    </row>
    <row r="9" spans="1:19" ht="24.95" customHeight="1">
      <c r="A9" s="6">
        <v>6</v>
      </c>
      <c r="B9" s="20" t="s">
        <v>39</v>
      </c>
      <c r="C9" s="22" t="s">
        <v>48</v>
      </c>
      <c r="D9" s="22" t="s">
        <v>47</v>
      </c>
      <c r="E9" s="22">
        <v>35.4</v>
      </c>
      <c r="F9" s="20" t="s">
        <v>21</v>
      </c>
      <c r="G9" s="26" t="s">
        <v>95</v>
      </c>
      <c r="H9" s="21" t="s">
        <v>15</v>
      </c>
      <c r="I9" s="7"/>
      <c r="J9" s="18" t="s">
        <v>13</v>
      </c>
      <c r="K9" s="17" t="str">
        <f>VLOOKUP(J9,코드!$B$3:$C$10,2)</f>
        <v>단순 미활용</v>
      </c>
      <c r="L9" s="28" t="s">
        <v>65</v>
      </c>
      <c r="M9" s="24" t="s">
        <v>96</v>
      </c>
      <c r="N9" s="14"/>
      <c r="O9" s="16" t="str">
        <f>VLOOKUP(F9,코드!$E$3:$F$5,2)</f>
        <v>G</v>
      </c>
      <c r="P9" s="16" t="str">
        <f t="shared" si="0"/>
        <v>G</v>
      </c>
      <c r="Q9" s="17" t="b">
        <f t="shared" si="1"/>
        <v>1</v>
      </c>
      <c r="S9" s="42" t="s">
        <v>94</v>
      </c>
    </row>
    <row r="10" spans="1:19" ht="24.95" customHeight="1">
      <c r="A10" s="6">
        <v>7</v>
      </c>
      <c r="B10" s="20" t="s">
        <v>39</v>
      </c>
      <c r="C10" s="22" t="s">
        <v>49</v>
      </c>
      <c r="D10" s="22" t="s">
        <v>50</v>
      </c>
      <c r="E10" s="22">
        <v>231.3</v>
      </c>
      <c r="F10" s="20" t="s">
        <v>21</v>
      </c>
      <c r="G10" s="26" t="s">
        <v>95</v>
      </c>
      <c r="H10" s="21" t="s">
        <v>15</v>
      </c>
      <c r="I10" s="7"/>
      <c r="J10" s="18" t="s">
        <v>13</v>
      </c>
      <c r="K10" s="17" t="str">
        <f>VLOOKUP(J10,코드!$B$3:$C$10,2)</f>
        <v>단순 미활용</v>
      </c>
      <c r="L10" s="28" t="s">
        <v>62</v>
      </c>
      <c r="M10" s="24" t="s">
        <v>96</v>
      </c>
      <c r="N10" s="14"/>
      <c r="O10" s="16" t="str">
        <f>VLOOKUP(F10,코드!$E$3:$F$5,2)</f>
        <v>G</v>
      </c>
      <c r="P10" s="16" t="str">
        <f t="shared" si="0"/>
        <v>G</v>
      </c>
      <c r="Q10" s="17" t="b">
        <f t="shared" si="1"/>
        <v>1</v>
      </c>
      <c r="S10" s="42" t="s">
        <v>94</v>
      </c>
    </row>
    <row r="11" spans="1:19" ht="24.95" customHeight="1">
      <c r="A11" s="6">
        <v>8</v>
      </c>
      <c r="B11" s="20" t="s">
        <v>39</v>
      </c>
      <c r="C11" s="22" t="s">
        <v>51</v>
      </c>
      <c r="D11" s="22" t="s">
        <v>47</v>
      </c>
      <c r="E11" s="22">
        <v>123.5</v>
      </c>
      <c r="F11" s="20" t="s">
        <v>21</v>
      </c>
      <c r="G11" s="26" t="s">
        <v>95</v>
      </c>
      <c r="H11" s="21" t="s">
        <v>15</v>
      </c>
      <c r="I11" s="7"/>
      <c r="J11" s="18" t="s">
        <v>13</v>
      </c>
      <c r="K11" s="17" t="str">
        <f>VLOOKUP(J11,코드!$B$3:$C$10,2)</f>
        <v>단순 미활용</v>
      </c>
      <c r="L11" s="28" t="s">
        <v>66</v>
      </c>
      <c r="M11" s="24" t="s">
        <v>96</v>
      </c>
      <c r="N11" s="14"/>
      <c r="O11" s="16" t="str">
        <f>VLOOKUP(F11,코드!$E$3:$F$5,2)</f>
        <v>G</v>
      </c>
      <c r="P11" s="16" t="str">
        <f t="shared" si="0"/>
        <v>G</v>
      </c>
      <c r="Q11" s="17" t="b">
        <f t="shared" si="1"/>
        <v>1</v>
      </c>
      <c r="S11" s="42" t="s">
        <v>94</v>
      </c>
    </row>
    <row r="12" spans="1:19" ht="24.95" customHeight="1">
      <c r="A12" s="6">
        <v>9</v>
      </c>
      <c r="B12" s="20" t="s">
        <v>39</v>
      </c>
      <c r="C12" s="22" t="s">
        <v>52</v>
      </c>
      <c r="D12" s="22" t="s">
        <v>53</v>
      </c>
      <c r="E12" s="22">
        <v>598</v>
      </c>
      <c r="F12" s="20" t="s">
        <v>21</v>
      </c>
      <c r="G12" s="26" t="s">
        <v>95</v>
      </c>
      <c r="H12" s="21" t="s">
        <v>15</v>
      </c>
      <c r="I12" s="7"/>
      <c r="J12" s="18" t="s">
        <v>13</v>
      </c>
      <c r="K12" s="17" t="str">
        <f>VLOOKUP(J12,코드!$B$3:$C$10,2)</f>
        <v>단순 미활용</v>
      </c>
      <c r="L12" s="28" t="s">
        <v>62</v>
      </c>
      <c r="M12" s="24" t="s">
        <v>96</v>
      </c>
      <c r="N12" s="14"/>
      <c r="O12" s="16" t="str">
        <f>VLOOKUP(F12,코드!$E$3:$F$5,2)</f>
        <v>G</v>
      </c>
      <c r="P12" s="16" t="str">
        <f t="shared" si="0"/>
        <v>G</v>
      </c>
      <c r="Q12" s="17" t="b">
        <f t="shared" si="1"/>
        <v>1</v>
      </c>
      <c r="S12" s="42" t="s">
        <v>94</v>
      </c>
    </row>
    <row r="13" spans="1:19" ht="24.95" customHeight="1">
      <c r="A13" s="6">
        <v>10</v>
      </c>
      <c r="B13" s="20" t="s">
        <v>39</v>
      </c>
      <c r="C13" s="22" t="s">
        <v>54</v>
      </c>
      <c r="D13" s="22" t="s">
        <v>55</v>
      </c>
      <c r="E13" s="22">
        <v>131</v>
      </c>
      <c r="F13" s="20" t="s">
        <v>21</v>
      </c>
      <c r="G13" s="26" t="s">
        <v>95</v>
      </c>
      <c r="H13" s="21" t="s">
        <v>15</v>
      </c>
      <c r="I13" s="7"/>
      <c r="J13" s="18" t="s">
        <v>13</v>
      </c>
      <c r="K13" s="17" t="str">
        <f>VLOOKUP(J13,코드!$B$3:$C$10,2)</f>
        <v>단순 미활용</v>
      </c>
      <c r="L13" s="28" t="s">
        <v>67</v>
      </c>
      <c r="M13" s="24" t="s">
        <v>96</v>
      </c>
      <c r="N13" s="14"/>
      <c r="O13" s="16" t="str">
        <f>VLOOKUP(F13,코드!$E$3:$F$5,2)</f>
        <v>G</v>
      </c>
      <c r="P13" s="16" t="str">
        <f t="shared" si="0"/>
        <v>G</v>
      </c>
      <c r="Q13" s="17" t="b">
        <f t="shared" si="1"/>
        <v>1</v>
      </c>
      <c r="S13" s="42" t="s">
        <v>94</v>
      </c>
    </row>
    <row r="14" spans="1:19" ht="24.95" customHeight="1">
      <c r="A14" s="6">
        <v>11</v>
      </c>
      <c r="B14" s="20" t="s">
        <v>39</v>
      </c>
      <c r="C14" s="22" t="s">
        <v>56</v>
      </c>
      <c r="D14" s="22" t="s">
        <v>8</v>
      </c>
      <c r="E14" s="22">
        <v>346</v>
      </c>
      <c r="F14" s="20" t="s">
        <v>21</v>
      </c>
      <c r="G14" s="26" t="s">
        <v>95</v>
      </c>
      <c r="H14" s="21" t="s">
        <v>15</v>
      </c>
      <c r="I14" s="7"/>
      <c r="J14" s="18" t="s">
        <v>13</v>
      </c>
      <c r="K14" s="17" t="str">
        <f>VLOOKUP(J14,코드!$B$3:$C$10,2)</f>
        <v>단순 미활용</v>
      </c>
      <c r="L14" s="28" t="s">
        <v>68</v>
      </c>
      <c r="M14" s="24" t="s">
        <v>70</v>
      </c>
      <c r="N14" s="14"/>
      <c r="O14" s="16" t="str">
        <f>VLOOKUP(F14,코드!$E$3:$F$5,2)</f>
        <v>G</v>
      </c>
      <c r="P14" s="16" t="str">
        <f t="shared" si="0"/>
        <v>G</v>
      </c>
      <c r="Q14" s="17" t="b">
        <f t="shared" si="1"/>
        <v>1</v>
      </c>
      <c r="S14" s="42" t="s">
        <v>94</v>
      </c>
    </row>
    <row r="15" spans="1:19" ht="24.95" customHeight="1">
      <c r="A15" s="6">
        <v>12</v>
      </c>
      <c r="B15" s="20" t="s">
        <v>76</v>
      </c>
      <c r="C15" s="22" t="s">
        <v>57</v>
      </c>
      <c r="D15" s="22" t="s">
        <v>45</v>
      </c>
      <c r="E15" s="23">
        <v>2753</v>
      </c>
      <c r="F15" s="20" t="s">
        <v>21</v>
      </c>
      <c r="G15" s="20" t="s">
        <v>78</v>
      </c>
      <c r="H15" s="21" t="s">
        <v>15</v>
      </c>
      <c r="I15" s="7"/>
      <c r="J15" s="18" t="s">
        <v>13</v>
      </c>
      <c r="K15" s="17" t="str">
        <f>VLOOKUP(J15,코드!$B$3:$C$10,2)</f>
        <v>단순 미활용</v>
      </c>
      <c r="L15" s="28" t="s">
        <v>69</v>
      </c>
      <c r="M15" s="24" t="s">
        <v>70</v>
      </c>
      <c r="N15" s="14"/>
      <c r="O15" s="16" t="str">
        <f>VLOOKUP(F15,코드!$E$3:$F$5,2)</f>
        <v>G</v>
      </c>
      <c r="P15" s="16" t="str">
        <f t="shared" si="0"/>
        <v>G</v>
      </c>
      <c r="Q15" s="17" t="b">
        <f t="shared" si="1"/>
        <v>1</v>
      </c>
      <c r="R15" s="36"/>
      <c r="S15" s="42" t="s">
        <v>94</v>
      </c>
    </row>
    <row r="16" spans="1:19" ht="24.95" customHeight="1">
      <c r="A16" s="6">
        <v>13</v>
      </c>
      <c r="B16" s="26" t="s">
        <v>76</v>
      </c>
      <c r="C16" s="22" t="s">
        <v>58</v>
      </c>
      <c r="D16" s="22" t="s">
        <v>45</v>
      </c>
      <c r="E16" s="22">
        <v>13</v>
      </c>
      <c r="F16" s="20" t="s">
        <v>21</v>
      </c>
      <c r="G16" s="26" t="s">
        <v>78</v>
      </c>
      <c r="H16" s="27" t="s">
        <v>91</v>
      </c>
      <c r="I16" s="39" t="s">
        <v>92</v>
      </c>
      <c r="J16" s="18" t="s">
        <v>13</v>
      </c>
      <c r="K16" s="17" t="str">
        <f>VLOOKUP(J16,코드!$B$3:$C$10,2)</f>
        <v>단순 미활용</v>
      </c>
      <c r="L16" s="28" t="s">
        <v>62</v>
      </c>
      <c r="M16" s="24" t="s">
        <v>70</v>
      </c>
      <c r="N16" s="14"/>
      <c r="O16" s="16" t="str">
        <f>VLOOKUP(F16,코드!$E$3:$F$5,2)</f>
        <v>G</v>
      </c>
      <c r="P16" s="16" t="str">
        <f t="shared" si="0"/>
        <v>G</v>
      </c>
      <c r="Q16" s="17" t="b">
        <f t="shared" si="1"/>
        <v>1</v>
      </c>
      <c r="R16" s="36"/>
      <c r="S16" s="42" t="s">
        <v>94</v>
      </c>
    </row>
    <row r="17" spans="1:19" ht="24.95" customHeight="1">
      <c r="A17" s="6">
        <v>14</v>
      </c>
      <c r="B17" s="26" t="s">
        <v>76</v>
      </c>
      <c r="C17" s="22" t="s">
        <v>59</v>
      </c>
      <c r="D17" s="22" t="s">
        <v>45</v>
      </c>
      <c r="E17" s="22">
        <v>19</v>
      </c>
      <c r="F17" s="20" t="s">
        <v>21</v>
      </c>
      <c r="G17" s="26" t="s">
        <v>78</v>
      </c>
      <c r="H17" s="27" t="s">
        <v>91</v>
      </c>
      <c r="I17" s="39" t="s">
        <v>92</v>
      </c>
      <c r="J17" s="18" t="s">
        <v>13</v>
      </c>
      <c r="K17" s="17" t="str">
        <f>VLOOKUP(J17,코드!$B$3:$C$10,2)</f>
        <v>단순 미활용</v>
      </c>
      <c r="L17" s="28" t="s">
        <v>62</v>
      </c>
      <c r="M17" s="24" t="s">
        <v>70</v>
      </c>
      <c r="N17" s="14"/>
      <c r="O17" s="16" t="str">
        <f>VLOOKUP(F17,코드!$E$3:$F$5,2)</f>
        <v>G</v>
      </c>
      <c r="P17" s="16" t="str">
        <f t="shared" si="0"/>
        <v>G</v>
      </c>
      <c r="Q17" s="17" t="b">
        <f t="shared" si="1"/>
        <v>1</v>
      </c>
      <c r="R17" s="36"/>
      <c r="S17" s="42" t="s">
        <v>94</v>
      </c>
    </row>
    <row r="18" spans="1:19" ht="24.95" customHeight="1">
      <c r="A18" s="6">
        <v>15</v>
      </c>
      <c r="B18" s="26" t="s">
        <v>76</v>
      </c>
      <c r="C18" s="28" t="s">
        <v>60</v>
      </c>
      <c r="D18" s="28" t="s">
        <v>45</v>
      </c>
      <c r="E18" s="28">
        <v>13</v>
      </c>
      <c r="F18" s="20" t="s">
        <v>21</v>
      </c>
      <c r="G18" s="26" t="s">
        <v>78</v>
      </c>
      <c r="H18" s="27" t="s">
        <v>91</v>
      </c>
      <c r="I18" s="39" t="s">
        <v>92</v>
      </c>
      <c r="J18" s="18" t="s">
        <v>13</v>
      </c>
      <c r="K18" s="17" t="str">
        <f>VLOOKUP(J18,코드!$B$3:$C$10,2)</f>
        <v>단순 미활용</v>
      </c>
      <c r="L18" s="28" t="s">
        <v>62</v>
      </c>
      <c r="M18" s="24" t="s">
        <v>70</v>
      </c>
      <c r="N18" s="14"/>
      <c r="O18" s="16" t="str">
        <f>VLOOKUP(F18,코드!$E$3:$F$5,2)</f>
        <v>G</v>
      </c>
      <c r="P18" s="16" t="str">
        <f t="shared" si="0"/>
        <v>G</v>
      </c>
      <c r="Q18" s="17" t="b">
        <f t="shared" si="1"/>
        <v>1</v>
      </c>
      <c r="R18" s="36"/>
      <c r="S18" s="42" t="s">
        <v>94</v>
      </c>
    </row>
    <row r="19" spans="1:19" s="34" customFormat="1" ht="24.95" customHeight="1">
      <c r="A19" s="6">
        <v>16</v>
      </c>
      <c r="B19" s="26" t="s">
        <v>76</v>
      </c>
      <c r="C19" s="35" t="s">
        <v>73</v>
      </c>
      <c r="D19" s="35" t="s">
        <v>71</v>
      </c>
      <c r="E19" s="35">
        <v>119</v>
      </c>
      <c r="F19" s="26" t="s">
        <v>21</v>
      </c>
      <c r="G19" s="26" t="s">
        <v>78</v>
      </c>
      <c r="H19" s="27" t="s">
        <v>15</v>
      </c>
      <c r="I19" s="30"/>
      <c r="J19" s="18" t="s">
        <v>13</v>
      </c>
      <c r="K19" s="17" t="str">
        <f>VLOOKUP(J19,코드!$B$3:$C$10,2)</f>
        <v>단순 미활용</v>
      </c>
      <c r="L19" s="29" t="s">
        <v>62</v>
      </c>
      <c r="M19" s="24" t="s">
        <v>70</v>
      </c>
      <c r="N19" s="32"/>
      <c r="O19" s="33" t="str">
        <f>VLOOKUP(F19,코드!$E$3:$F$5,2)</f>
        <v>G</v>
      </c>
      <c r="P19" s="33" t="str">
        <f t="shared" si="0"/>
        <v>G</v>
      </c>
      <c r="Q19" s="31" t="b">
        <f t="shared" si="1"/>
        <v>1</v>
      </c>
      <c r="R19" s="36"/>
      <c r="S19" s="42" t="s">
        <v>94</v>
      </c>
    </row>
    <row r="20" spans="1:19" s="34" customFormat="1" ht="24.95" customHeight="1">
      <c r="A20" s="6">
        <v>17</v>
      </c>
      <c r="B20" s="26" t="s">
        <v>76</v>
      </c>
      <c r="C20" s="35" t="s">
        <v>77</v>
      </c>
      <c r="D20" s="35" t="s">
        <v>72</v>
      </c>
      <c r="E20" s="35">
        <v>79.5</v>
      </c>
      <c r="F20" s="26" t="s">
        <v>21</v>
      </c>
      <c r="G20" s="26" t="s">
        <v>78</v>
      </c>
      <c r="H20" s="27" t="s">
        <v>15</v>
      </c>
      <c r="I20" s="30"/>
      <c r="J20" s="18" t="s">
        <v>14</v>
      </c>
      <c r="K20" s="17" t="str">
        <f>VLOOKUP(J20,코드!$B$3:$C$10,2)</f>
        <v>대부계약 만료 후 미대부 상태</v>
      </c>
      <c r="L20" s="25" t="s">
        <v>74</v>
      </c>
      <c r="M20" s="24" t="s">
        <v>70</v>
      </c>
      <c r="N20" s="32"/>
      <c r="O20" s="33" t="str">
        <f>VLOOKUP(F20,코드!$E$3:$F$5,2)</f>
        <v>G</v>
      </c>
      <c r="P20" s="33" t="str">
        <f t="shared" si="0"/>
        <v>G</v>
      </c>
      <c r="Q20" s="31" t="b">
        <f t="shared" si="1"/>
        <v>1</v>
      </c>
      <c r="R20" s="36"/>
      <c r="S20" s="42" t="s">
        <v>94</v>
      </c>
    </row>
    <row r="21" spans="1:19" ht="24.95" customHeight="1">
      <c r="A21" s="6">
        <v>18</v>
      </c>
      <c r="B21" s="26" t="s">
        <v>76</v>
      </c>
      <c r="C21" s="37" t="s">
        <v>82</v>
      </c>
      <c r="D21" s="37" t="s">
        <v>81</v>
      </c>
      <c r="E21" s="37">
        <v>1414</v>
      </c>
      <c r="F21" s="26" t="s">
        <v>21</v>
      </c>
      <c r="G21" s="26" t="s">
        <v>78</v>
      </c>
      <c r="H21" s="27" t="s">
        <v>15</v>
      </c>
      <c r="I21" s="38"/>
      <c r="J21" s="18" t="s">
        <v>13</v>
      </c>
      <c r="K21" s="17" t="str">
        <f>VLOOKUP(J21,코드!$B$3:$C$10,2)</f>
        <v>단순 미활용</v>
      </c>
      <c r="L21" s="37" t="s">
        <v>90</v>
      </c>
      <c r="M21" s="24" t="s">
        <v>96</v>
      </c>
      <c r="Q21" s="31" t="b">
        <f t="shared" si="1"/>
        <v>1</v>
      </c>
      <c r="S21" s="42" t="s">
        <v>94</v>
      </c>
    </row>
    <row r="22" spans="1:19" ht="24.95" customHeight="1">
      <c r="A22" s="6">
        <v>19</v>
      </c>
      <c r="B22" s="26" t="s">
        <v>76</v>
      </c>
      <c r="C22" s="37" t="s">
        <v>83</v>
      </c>
      <c r="D22" s="37" t="s">
        <v>80</v>
      </c>
      <c r="E22" s="37">
        <v>14</v>
      </c>
      <c r="F22" s="26" t="s">
        <v>21</v>
      </c>
      <c r="G22" s="26" t="s">
        <v>78</v>
      </c>
      <c r="H22" s="27" t="s">
        <v>91</v>
      </c>
      <c r="I22" s="39" t="s">
        <v>92</v>
      </c>
      <c r="J22" s="18" t="s">
        <v>13</v>
      </c>
      <c r="K22" s="17" t="str">
        <f>VLOOKUP(J22,코드!$B$3:$C$10,2)</f>
        <v>단순 미활용</v>
      </c>
      <c r="L22" s="29" t="s">
        <v>93</v>
      </c>
      <c r="M22" s="39" t="s">
        <v>70</v>
      </c>
      <c r="Q22" s="31" t="b">
        <f t="shared" si="1"/>
        <v>1</v>
      </c>
      <c r="S22" s="42" t="s">
        <v>94</v>
      </c>
    </row>
    <row r="23" spans="1:19" ht="24.95" customHeight="1">
      <c r="A23" s="6">
        <v>20</v>
      </c>
      <c r="B23" s="26" t="s">
        <v>76</v>
      </c>
      <c r="C23" s="37" t="s">
        <v>84</v>
      </c>
      <c r="D23" s="37" t="s">
        <v>79</v>
      </c>
      <c r="E23" s="37">
        <v>102</v>
      </c>
      <c r="F23" s="26" t="s">
        <v>21</v>
      </c>
      <c r="G23" s="26" t="s">
        <v>78</v>
      </c>
      <c r="H23" s="27" t="s">
        <v>15</v>
      </c>
      <c r="I23" s="38"/>
      <c r="J23" s="18" t="s">
        <v>13</v>
      </c>
      <c r="K23" s="17" t="str">
        <f>VLOOKUP(J23,코드!$B$3:$C$10,2)</f>
        <v>단순 미활용</v>
      </c>
      <c r="L23" s="29" t="s">
        <v>62</v>
      </c>
      <c r="M23" s="24" t="s">
        <v>96</v>
      </c>
      <c r="Q23" s="31" t="b">
        <f t="shared" si="1"/>
        <v>1</v>
      </c>
      <c r="S23" s="42" t="s">
        <v>94</v>
      </c>
    </row>
    <row r="24" spans="1:19" ht="24.95" customHeight="1">
      <c r="A24" s="6">
        <v>21</v>
      </c>
      <c r="B24" s="26" t="s">
        <v>76</v>
      </c>
      <c r="C24" s="39" t="s">
        <v>85</v>
      </c>
      <c r="D24" s="39" t="s">
        <v>72</v>
      </c>
      <c r="E24" s="40">
        <v>3480.4</v>
      </c>
      <c r="F24" s="26" t="s">
        <v>21</v>
      </c>
      <c r="G24" s="26" t="s">
        <v>78</v>
      </c>
      <c r="H24" s="27" t="s">
        <v>15</v>
      </c>
      <c r="I24" s="38"/>
      <c r="J24" s="18" t="s">
        <v>13</v>
      </c>
      <c r="K24" s="17" t="str">
        <f>VLOOKUP(J24,코드!$B$3:$C$10,2)</f>
        <v>단순 미활용</v>
      </c>
      <c r="L24" s="29" t="s">
        <v>62</v>
      </c>
      <c r="M24" s="24" t="s">
        <v>96</v>
      </c>
      <c r="Q24" s="31" t="b">
        <f t="shared" si="1"/>
        <v>1</v>
      </c>
      <c r="S24" s="42" t="s">
        <v>94</v>
      </c>
    </row>
    <row r="25" spans="1:19" ht="24.95" customHeight="1">
      <c r="A25" s="6">
        <v>22</v>
      </c>
      <c r="B25" s="26" t="s">
        <v>76</v>
      </c>
      <c r="C25" s="39" t="s">
        <v>86</v>
      </c>
      <c r="D25" s="37" t="s">
        <v>87</v>
      </c>
      <c r="E25" s="41">
        <v>3</v>
      </c>
      <c r="F25" s="26" t="s">
        <v>21</v>
      </c>
      <c r="G25" s="26" t="s">
        <v>78</v>
      </c>
      <c r="H25" s="27" t="s">
        <v>91</v>
      </c>
      <c r="I25" s="39" t="s">
        <v>92</v>
      </c>
      <c r="J25" s="18" t="s">
        <v>13</v>
      </c>
      <c r="K25" s="17" t="str">
        <f>VLOOKUP(J25,코드!$B$3:$C$10,2)</f>
        <v>단순 미활용</v>
      </c>
      <c r="L25" s="29" t="s">
        <v>93</v>
      </c>
      <c r="M25" s="39" t="s">
        <v>70</v>
      </c>
      <c r="Q25" s="31" t="b">
        <f t="shared" si="1"/>
        <v>1</v>
      </c>
      <c r="S25" s="42" t="s">
        <v>94</v>
      </c>
    </row>
    <row r="26" spans="1:19" ht="24.95" customHeight="1">
      <c r="A26" s="6">
        <v>23</v>
      </c>
      <c r="B26" s="26" t="s">
        <v>76</v>
      </c>
      <c r="C26" s="39" t="s">
        <v>88</v>
      </c>
      <c r="D26" s="37" t="s">
        <v>89</v>
      </c>
      <c r="E26" s="41">
        <v>301</v>
      </c>
      <c r="F26" s="26" t="s">
        <v>21</v>
      </c>
      <c r="G26" s="26" t="s">
        <v>78</v>
      </c>
      <c r="H26" s="27" t="s">
        <v>15</v>
      </c>
      <c r="I26" s="38"/>
      <c r="J26" s="18" t="s">
        <v>13</v>
      </c>
      <c r="K26" s="17" t="str">
        <f>VLOOKUP(J26,코드!$B$3:$C$10,2)</f>
        <v>단순 미활용</v>
      </c>
      <c r="L26" s="29" t="s">
        <v>81</v>
      </c>
      <c r="M26" s="24" t="s">
        <v>96</v>
      </c>
      <c r="Q26" s="31" t="b">
        <f t="shared" si="1"/>
        <v>1</v>
      </c>
      <c r="S26" s="42" t="s">
        <v>94</v>
      </c>
    </row>
  </sheetData>
  <mergeCells count="1">
    <mergeCell ref="A1:Q1"/>
  </mergeCells>
  <phoneticPr fontId="5" type="noConversion"/>
  <dataValidations count="2">
    <dataValidation type="list" allowBlank="1" showInputMessage="1" showErrorMessage="1" sqref="H4:H26">
      <formula1>"○, ×"</formula1>
    </dataValidation>
    <dataValidation type="list" operator="equal" allowBlank="1" showInputMessage="1" showErrorMessage="1" sqref="J4:J26">
      <formula1>"A01,A02,G01,G02,G03,G04,G05"</formula1>
    </dataValidation>
  </dataValidations>
  <pageMargins left="0.69972223043441772" right="0.69972223043441772" top="0.75" bottom="0.75" header="0.30000001192092896" footer="0.30000001192092896"/>
  <pageSetup paperSize="9" fitToWidth="0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3:F10"/>
  <sheetViews>
    <sheetView zoomScaleNormal="100" zoomScaleSheetLayoutView="100" workbookViewId="0">
      <selection activeCell="B11" sqref="B11"/>
    </sheetView>
  </sheetViews>
  <sheetFormatPr defaultColWidth="9" defaultRowHeight="16.5"/>
  <cols>
    <col min="3" max="3" width="45.75" customWidth="1"/>
  </cols>
  <sheetData>
    <row r="3" spans="2:6" ht="21.75" customHeight="1">
      <c r="B3" s="10" t="s">
        <v>5</v>
      </c>
      <c r="C3" s="10" t="s">
        <v>23</v>
      </c>
      <c r="E3" s="3" t="s">
        <v>17</v>
      </c>
      <c r="F3" s="15" t="s">
        <v>5</v>
      </c>
    </row>
    <row r="4" spans="2:6" ht="24.75" customHeight="1">
      <c r="B4" s="8" t="s">
        <v>12</v>
      </c>
      <c r="C4" s="9" t="s">
        <v>31</v>
      </c>
      <c r="E4" s="3" t="s">
        <v>21</v>
      </c>
      <c r="F4" s="15" t="s">
        <v>1</v>
      </c>
    </row>
    <row r="5" spans="2:6" ht="24.75" customHeight="1">
      <c r="B5" s="8" t="s">
        <v>6</v>
      </c>
      <c r="C5" s="9" t="s">
        <v>22</v>
      </c>
      <c r="E5" s="3" t="s">
        <v>26</v>
      </c>
      <c r="F5" s="15" t="s">
        <v>16</v>
      </c>
    </row>
    <row r="6" spans="2:6" ht="24.75" customHeight="1">
      <c r="B6" s="8" t="s">
        <v>14</v>
      </c>
      <c r="C6" s="9" t="s">
        <v>32</v>
      </c>
      <c r="E6" s="3"/>
      <c r="F6" s="15"/>
    </row>
    <row r="7" spans="2:6" ht="24.75" customHeight="1">
      <c r="B7" s="8" t="s">
        <v>4</v>
      </c>
      <c r="C7" s="9" t="s">
        <v>33</v>
      </c>
    </row>
    <row r="8" spans="2:6" ht="24.75" customHeight="1">
      <c r="B8" s="8" t="s">
        <v>0</v>
      </c>
      <c r="C8" s="9" t="s">
        <v>28</v>
      </c>
    </row>
    <row r="9" spans="2:6" ht="24.75" customHeight="1">
      <c r="B9" s="8" t="s">
        <v>3</v>
      </c>
      <c r="C9" s="9" t="s">
        <v>36</v>
      </c>
    </row>
    <row r="10" spans="2:6" ht="24.75" customHeight="1">
      <c r="B10" s="8" t="s">
        <v>13</v>
      </c>
      <c r="C10" s="9" t="s">
        <v>19</v>
      </c>
    </row>
  </sheetData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목록</vt:lpstr>
      <vt:lpstr>코드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</dc:creator>
  <cp:lastModifiedBy>User</cp:lastModifiedBy>
  <cp:revision>10</cp:revision>
  <dcterms:created xsi:type="dcterms:W3CDTF">2025-05-20T11:27:29Z</dcterms:created>
  <dcterms:modified xsi:type="dcterms:W3CDTF">2025-07-03T01:13:56Z</dcterms:modified>
  <cp:version>1200.0100.01</cp:version>
</cp:coreProperties>
</file>